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4" l="1"/>
  <c r="C10" i="64"/>
  <c r="C5" i="64"/>
  <c r="C5" i="63"/>
  <c r="C97" i="62" l="1"/>
  <c r="C103" i="59" l="1"/>
  <c r="D28" i="62" l="1"/>
  <c r="C28" i="62"/>
  <c r="D20" i="62"/>
  <c r="C20" i="62"/>
  <c r="C27" i="61" l="1"/>
  <c r="C15" i="61"/>
  <c r="C115" i="60"/>
  <c r="C114" i="60"/>
  <c r="C110" i="60"/>
  <c r="C106" i="60"/>
  <c r="C36" i="64" l="1"/>
  <c r="C47" i="62" l="1"/>
  <c r="C9" i="61"/>
  <c r="C8" i="61"/>
  <c r="E36" i="65" l="1"/>
  <c r="F36" i="65"/>
  <c r="D102" i="62" l="1"/>
  <c r="D113" i="62" s="1"/>
  <c r="D103" i="62"/>
  <c r="C103" i="62"/>
  <c r="C102" i="62" s="1"/>
  <c r="D96" i="62" l="1"/>
  <c r="D48" i="62" s="1"/>
  <c r="C96" i="62"/>
  <c r="C69" i="62" l="1"/>
  <c r="C67" i="62"/>
  <c r="C65" i="62"/>
  <c r="D62" i="62"/>
  <c r="D61" i="62" s="1"/>
  <c r="C62" i="62" l="1"/>
  <c r="C61" i="62" s="1"/>
  <c r="C48" i="62" s="1"/>
  <c r="C113" i="62" s="1"/>
  <c r="D15" i="62" l="1"/>
  <c r="C15" i="62"/>
  <c r="C25" i="61" l="1"/>
  <c r="C137" i="60" l="1"/>
  <c r="C146" i="60"/>
  <c r="C142" i="60"/>
  <c r="C134" i="60"/>
  <c r="C131" i="60"/>
  <c r="C128" i="60"/>
  <c r="C100" i="60"/>
  <c r="C127" i="60" l="1"/>
  <c r="C186" i="60"/>
  <c r="C185" i="60" s="1"/>
  <c r="C31" i="64" s="1"/>
  <c r="C87" i="60"/>
  <c r="C73" i="60" s="1"/>
  <c r="C85" i="60"/>
  <c r="C83" i="60"/>
  <c r="C65" i="60"/>
  <c r="C58" i="60" s="1"/>
  <c r="C59" i="60"/>
  <c r="D110" i="59"/>
  <c r="E103" i="59"/>
  <c r="G113" i="59"/>
  <c r="F113" i="59"/>
  <c r="E113" i="59"/>
  <c r="D113" i="59"/>
  <c r="C113" i="59"/>
  <c r="G103" i="59"/>
  <c r="F103" i="59"/>
  <c r="D103" i="59" l="1"/>
  <c r="C99" i="60"/>
  <c r="C98" i="60" s="1"/>
  <c r="D127" i="60" s="1"/>
  <c r="D107" i="60" l="1"/>
  <c r="D117" i="60"/>
  <c r="D218" i="60"/>
  <c r="D214" i="60"/>
  <c r="D210" i="60"/>
  <c r="D206" i="60"/>
  <c r="D202" i="60"/>
  <c r="D198" i="60"/>
  <c r="D194" i="60"/>
  <c r="D190" i="60"/>
  <c r="D186" i="60"/>
  <c r="D182" i="60"/>
  <c r="D178" i="60"/>
  <c r="D174" i="60"/>
  <c r="D170" i="60"/>
  <c r="D166" i="60"/>
  <c r="D162" i="60"/>
  <c r="D158" i="60"/>
  <c r="D154" i="60"/>
  <c r="D150" i="60"/>
  <c r="D146" i="60"/>
  <c r="D142" i="60"/>
  <c r="D134" i="60"/>
  <c r="D130" i="60"/>
  <c r="D118" i="60"/>
  <c r="D114" i="60"/>
  <c r="D110" i="60"/>
  <c r="D106" i="60"/>
  <c r="D102" i="60"/>
  <c r="D101" i="60"/>
  <c r="D203" i="60"/>
  <c r="D195" i="60"/>
  <c r="D187" i="60"/>
  <c r="D179" i="60"/>
  <c r="D171" i="60"/>
  <c r="D159" i="60"/>
  <c r="D155" i="60"/>
  <c r="D147" i="60"/>
  <c r="D135" i="60"/>
  <c r="D115" i="60"/>
  <c r="D111" i="60"/>
  <c r="D217" i="60"/>
  <c r="D213" i="60"/>
  <c r="D209" i="60"/>
  <c r="D205" i="60"/>
  <c r="D201" i="60"/>
  <c r="D197" i="60"/>
  <c r="D193" i="60"/>
  <c r="D189" i="60"/>
  <c r="D185" i="60"/>
  <c r="D181" i="60"/>
  <c r="D177" i="60"/>
  <c r="D173" i="60"/>
  <c r="D169" i="60"/>
  <c r="D165" i="60"/>
  <c r="D161" i="60"/>
  <c r="D157" i="60"/>
  <c r="D153" i="60"/>
  <c r="D149" i="60"/>
  <c r="D145" i="60"/>
  <c r="D141" i="60"/>
  <c r="D133" i="60"/>
  <c r="D129" i="60"/>
  <c r="D113" i="60"/>
  <c r="D109" i="60"/>
  <c r="D105" i="60"/>
  <c r="D167" i="60"/>
  <c r="D143" i="60"/>
  <c r="D123" i="60"/>
  <c r="D220" i="60"/>
  <c r="D216" i="60"/>
  <c r="D212" i="60"/>
  <c r="D208" i="60"/>
  <c r="D204" i="60"/>
  <c r="D200" i="60"/>
  <c r="D196" i="60"/>
  <c r="D192" i="60"/>
  <c r="D188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0" i="60"/>
  <c r="D112" i="60"/>
  <c r="D108" i="60"/>
  <c r="D104" i="60"/>
  <c r="D100" i="60"/>
  <c r="D219" i="60"/>
  <c r="D215" i="60"/>
  <c r="D211" i="60"/>
  <c r="D207" i="60"/>
  <c r="D199" i="60"/>
  <c r="D191" i="60"/>
  <c r="D183" i="60"/>
  <c r="D175" i="60"/>
  <c r="D163" i="60"/>
  <c r="D151" i="60"/>
  <c r="D139" i="60"/>
  <c r="D131" i="60"/>
  <c r="D119" i="60"/>
  <c r="D103" i="60"/>
  <c r="D137" i="60"/>
  <c r="D121" i="60"/>
  <c r="D138" i="60"/>
  <c r="D125" i="60"/>
  <c r="D122" i="60"/>
  <c r="D124" i="60"/>
  <c r="D116" i="60"/>
  <c r="D126" i="60"/>
  <c r="D99" i="60"/>
  <c r="D62" i="59"/>
  <c r="D54" i="59"/>
  <c r="E74" i="59"/>
  <c r="D74" i="59"/>
  <c r="C74" i="59"/>
  <c r="E54" i="59"/>
  <c r="C62" i="59"/>
  <c r="C54" i="59"/>
  <c r="A1" i="59" l="1"/>
  <c r="A1" i="64" s="1"/>
  <c r="D98" i="60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<sst xmlns="http://schemas.openxmlformats.org/spreadsheetml/2006/main" count="952" uniqueCount="659">
  <si>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</si>
  <si>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</si>
  <si>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</si>
  <si>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</si>
  <si>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</si>
  <si>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</si>
  <si>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</si>
  <si>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</si>
  <si>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</si>
  <si>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</si>
  <si>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</si>
  <si>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</si>
  <si>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</si>
  <si>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</si>
  <si>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</si>
  <si>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</si>
  <si>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</si>
  <si>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</si>
  <si>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</si>
  <si>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</si>
  <si>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</si>
  <si>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</si>
  <si>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</si>
  <si>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</si>
  <si>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</si>
  <si>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</si>
  <si>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</si>
  <si>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</si>
  <si>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</si>
  <si>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</si>
  <si>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</si>
  <si>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</si>
  <si>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</si>
  <si>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</si>
  <si>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</si>
  <si>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</si>
  <si>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</si>
  <si>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</si>
  <si>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</si>
  <si>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</si>
  <si>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</si>
  <si>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</si>
  <si>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</si>
  <si>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</si>
  <si>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</si>
  <si>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</si>
  <si>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</si>
  <si>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</si>
  <si>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</si>
  <si>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</si>
  <si>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</si>
  <si>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</si>
  <si>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</si>
  <si>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</si>
  <si>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</si>
  <si>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</si>
  <si>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</si>
  <si>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</si>
  <si>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</si>
  <si>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</si>
  <si>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</si>
  <si>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</si>
  <si>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</si>
  <si>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</si>
  <si>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</si>
  <si>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</si>
  <si>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</si>
  <si>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</si>
  <si>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</si>
  <si>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</si>
  <si>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</si>
  <si>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</si>
  <si>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</si>
  <si>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</si>
  <si>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</si>
  <si>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</si>
  <si>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</si>
  <si>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</si>
  <si>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</si>
  <si>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</si>
  <si>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</si>
  <si>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</si>
  <si>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</si>
  <si>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</si>
  <si>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</si>
  <si>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</si>
  <si>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</si>
  <si>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</si>
  <si>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</si>
  <si>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</si>
  <si>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</si>
  <si>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</si>
  <si>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</si>
  <si>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</si>
  <si>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</si>
  <si>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</si>
  <si>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</si>
  <si>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</si>
  <si>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</si>
  <si>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</si>
  <si>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</si>
  <si>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</si>
  <si>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</si>
  <si>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</si>
  <si>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</si>
  <si>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</si>
  <si>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</si>
  <si>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</si>
  <si>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</si>
  <si>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</si>
  <si>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</si>
  <si>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</si>
  <si>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</si>
  <si>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</si>
  <si>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</si>
  <si>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</si>
  <si>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</si>
  <si>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</si>
  <si>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</si>
  <si>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</si>
  <si>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</si>
  <si>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</si>
  <si>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</si>
  <si>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</si>
  <si>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</si>
  <si>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</si>
  <si>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</si>
  <si>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</si>
  <si>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</si>
  <si>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</si>
  <si>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</si>
  <si>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</si>
  <si>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</si>
  <si>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</si>
  <si>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</si>
  <si>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</si>
  <si>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</si>
  <si>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</si>
  <si>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</si>
  <si>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</si>
  <si>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</si>
  <si>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</si>
  <si>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</si>
  <si>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</si>
  <si>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</si>
  <si>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</si>
  <si>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</si>
  <si>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</si>
  <si>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</si>
  <si>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</si>
  <si>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</si>
  <si>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</si>
  <si>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</si>
  <si>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</si>
  <si>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</si>
  <si>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</si>
  <si>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</si>
  <si>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</si>
  <si>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</si>
  <si>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</si>
  <si>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</si>
  <si>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</si>
  <si>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</si>
  <si>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</si>
  <si>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</si>
  <si>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</si>
  <si>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</si>
  <si>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</si>
  <si>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</si>
  <si>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</si>
  <si>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</si>
  <si>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</si>
  <si>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</si>
  <si>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</si>
  <si>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</si>
  <si>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</si>
  <si>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</si>
  <si>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</si>
  <si>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</si>
  <si>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</si>
  <si>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</si>
  <si>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</si>
  <si>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</si>
  <si>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</si>
  <si>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</si>
  <si>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</si>
  <si>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</si>
  <si>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</si>
  <si>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</si>
  <si>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</si>
  <si>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</si>
  <si>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</si>
  <si>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</si>
  <si>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</si>
  <si>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</si>
  <si>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</si>
  <si>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</si>
  <si>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</si>
  <si>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</si>
  <si>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</si>
  <si>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</si>
  <si>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</si>
  <si>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</si>
  <si>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</si>
  <si>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</si>
  <si>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</si>
  <si>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</si>
  <si>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</si>
  <si>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</si>
  <si>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</si>
  <si>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</si>
  <si>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</si>
  <si>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</si>
  <si>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</si>
  <si>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</si>
  <si>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</si>
  <si>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</si>
  <si>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</si>
  <si>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</si>
  <si>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</si>
  <si>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</si>
  <si>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</si>
  <si>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</si>
  <si>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</si>
  <si>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</si>
  <si>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</si>
  <si>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</si>
  <si>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</si>
  <si>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</si>
  <si>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</si>
  <si>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</si>
  <si>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</si>
  <si>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</si>
  <si>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</si>
  <si>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</si>
  <si>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</si>
  <si>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</si>
  <si>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</si>
  <si>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</si>
  <si>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</si>
  <si>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</si>
  <si>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</si>
  <si>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</si>
  <si>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</si>
  <si>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</si>
  <si>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</si>
  <si>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</si>
  <si>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</si>
  <si>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</si>
  <si>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</si>
  <si>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</si>
  <si>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</si>
  <si>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</si>
  <si>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</si>
  <si>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</si>
  <si>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</si>
  <si>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</si>
  <si>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</si>
  <si>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</si>
  <si>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</si>
  <si>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</si>
  <si>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</si>
  <si>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</si>
  <si>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</si>
  <si>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</si>
  <si>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</si>
  <si>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</si>
  <si>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</si>
  <si>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</si>
  <si>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</si>
  <si>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</si>
  <si>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</si>
  <si>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</si>
  <si>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</si>
  <si>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</si>
  <si>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</si>
  <si>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</si>
  <si>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</si>
  <si>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</si>
  <si>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</si>
  <si>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</si>
  <si>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</si>
  <si>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</si>
  <si>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</si>
  <si>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</si>
  <si>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</si>
  <si>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</si>
  <si>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</si>
  <si>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</si>
  <si>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</si>
  <si>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</si>
  <si>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</si>
  <si>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</si>
  <si>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</si>
  <si>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</si>
  <si>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</si>
  <si>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</si>
  <si>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</si>
  <si>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</si>
  <si>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</si>
  <si>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</si>
  <si>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</si>
  <si>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</si>
  <si>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</si>
  <si>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</si>
  <si>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</si>
  <si>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</si>
  <si>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</si>
  <si>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</si>
  <si>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</si>
  <si>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</si>
  <si>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</si>
  <si>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</si>
  <si>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</si>
  <si>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</si>
  <si>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</si>
  <si>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</si>
  <si>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</si>
  <si>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</si>
  <si>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</si>
  <si>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</si>
  <si>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</si>
  <si>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</si>
  <si>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</si>
  <si>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</si>
  <si>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</si>
  <si>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</si>
  <si>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</si>
  <si>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</si>
  <si>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</si>
  <si>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</si>
  <si>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</si>
  <si>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</si>
  <si>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</si>
  <si>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</si>
  <si>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</si>
  <si>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</si>
  <si>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</si>
  <si>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</si>
  <si>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</si>
  <si>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</si>
  <si>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</si>
  <si>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</si>
  <si>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</si>
  <si>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</si>
  <si>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</si>
  <si>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</si>
  <si>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</si>
  <si>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</si>
  <si>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</si>
  <si>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</si>
  <si>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</si>
  <si>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</si>
  <si>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</si>
  <si>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</si>
  <si>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</si>
  <si>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</si>
  <si>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</si>
  <si>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</si>
  <si>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</si>
  <si>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</si>
  <si>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</si>
  <si>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</si>
  <si>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</si>
  <si>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</si>
  <si>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</si>
  <si>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</si>
  <si>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</si>
  <si>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</si>
  <si>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</si>
  <si>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</si>
  <si>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</si>
  <si>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</si>
  <si>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</si>
  <si>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</si>
  <si>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</si>
  <si>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</si>
  <si>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</si>
  <si>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</si>
  <si>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</si>
  <si>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</si>
  <si>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</si>
  <si>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</si>
  <si>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</si>
  <si>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</si>
  <si>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</si>
  <si>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</si>
  <si>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</si>
  <si>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</si>
  <si>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</si>
  <si>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</si>
  <si>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</si>
  <si>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</si>
  <si>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</si>
  <si>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</si>
  <si>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</si>
  <si>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</si>
  <si>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</si>
  <si>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</si>
  <si>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</si>
  <si>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</si>
  <si>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</si>
  <si>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</si>
  <si>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</si>
  <si>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</si>
  <si>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</si>
  <si>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</si>
  <si>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</si>
  <si>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</si>
  <si>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</si>
  <si>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</si>
  <si>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</si>
  <si>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</si>
  <si>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</si>
  <si>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</si>
  <si>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</si>
  <si>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</si>
  <si>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</si>
  <si>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</si>
  <si>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</si>
  <si>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</si>
  <si>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</si>
  <si>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</si>
  <si>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</si>
  <si>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</si>
  <si>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</si>
  <si>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</si>
  <si>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</si>
  <si>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</si>
  <si>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</si>
  <si>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</si>
  <si>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</si>
  <si>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</si>
  <si>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</si>
  <si>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</si>
  <si>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</si>
  <si>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</si>
  <si>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</si>
  <si>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</si>
  <si>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</si>
  <si>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</si>
  <si>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</si>
  <si>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</si>
  <si>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</si>
  <si>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</si>
  <si>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</si>
  <si>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</si>
  <si>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</si>
  <si>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</si>
  <si>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</si>
  <si>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</si>
  <si>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</si>
  <si>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</si>
  <si>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</si>
  <si>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</si>
  <si>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</si>
  <si>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</si>
  <si>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</si>
  <si>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</si>
  <si>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</si>
  <si>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</si>
  <si>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</si>
  <si>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</si>
  <si>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</si>
  <si>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</si>
  <si>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</si>
  <si>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</si>
  <si>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</si>
  <si>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</si>
  <si>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</si>
  <si>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</si>
  <si>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</si>
  <si>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</si>
  <si>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</si>
  <si>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</si>
  <si>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</si>
  <si>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</si>
  <si>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</si>
  <si>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</si>
  <si>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</si>
  <si>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</si>
  <si>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</si>
  <si>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</si>
  <si>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</si>
  <si>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</si>
  <si>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</si>
  <si>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</si>
  <si>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</si>
  <si>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</si>
  <si>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</si>
  <si>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</si>
  <si>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</si>
  <si>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</si>
  <si>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</si>
  <si>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</si>
  <si>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</si>
  <si>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</si>
  <si>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</si>
  <si>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</si>
  <si>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</si>
  <si>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</si>
  <si>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</si>
  <si>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</si>
  <si>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</si>
  <si>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</si>
  <si>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</si>
  <si>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</si>
  <si>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</si>
  <si>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</si>
  <si>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</si>
  <si>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</si>
  <si>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</si>
  <si>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</si>
  <si>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</si>
  <si>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</si>
  <si>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</si>
  <si>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</si>
  <si>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</si>
  <si>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</si>
  <si>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</si>
  <si>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</si>
  <si>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</si>
  <si>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</si>
  <si>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</si>
  <si>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</si>
  <si>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</si>
  <si>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</si>
  <si>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</si>
  <si>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</si>
  <si>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</si>
  <si>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</si>
  <si>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</si>
  <si>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</si>
  <si>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</si>
  <si>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</si>
  <si>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</si>
  <si>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</si>
  <si>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</si>
  <si>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</si>
  <si>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</si>
  <si>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</si>
  <si>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</si>
  <si>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</si>
  <si>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</si>
  <si>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</si>
  <si>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</si>
  <si>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</si>
  <si>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</si>
  <si>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</si>
  <si>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</si>
  <si>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</si>
  <si>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</si>
  <si>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</si>
  <si>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</si>
  <si>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</si>
  <si>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</si>
  <si>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</si>
  <si>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</si>
  <si>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</si>
  <si>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</si>
  <si>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</si>
  <si>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</si>
  <si>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</si>
  <si>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</si>
  <si>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</si>
  <si>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</si>
  <si>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</si>
  <si>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</si>
  <si>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</si>
  <si>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</si>
  <si>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</si>
  <si>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</si>
  <si>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</si>
  <si>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</si>
  <si>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</si>
  <si>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</si>
  <si>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</si>
  <si>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</si>
  <si>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</si>
  <si>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</si>
  <si>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</si>
  <si>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</si>
  <si>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</si>
  <si>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</si>
  <si>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</si>
  <si>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</si>
  <si>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</si>
  <si>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</si>
  <si>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</si>
  <si>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</si>
  <si>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</si>
  <si>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</si>
  <si>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</si>
  <si>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</si>
  <si>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</si>
  <si>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</si>
  <si>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</si>
  <si>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</si>
  <si>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</si>
  <si>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</si>
  <si>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</si>
  <si>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</si>
  <si>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</si>
  <si>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</si>
  <si>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</si>
  <si>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</si>
  <si>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</si>
  <si>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</si>
  <si>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</si>
  <si>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</si>
  <si>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</si>
  <si>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</si>
  <si>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</si>
  <si>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</si>
  <si>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</si>
  <si>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</si>
  <si>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</si>
  <si>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</si>
  <si>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</si>
  <si>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</si>
  <si>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</si>
  <si>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</si>
  <si>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</si>
  <si>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</si>
  <si>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</si>
  <si>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</si>
  <si>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</si>
  <si>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</si>
  <si>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</si>
  <si>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</si>
  <si>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</si>
  <si>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</si>
  <si>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</si>
  <si>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</si>
  <si>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</si>
  <si>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</si>
  <si>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</si>
  <si>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</si>
  <si>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</si>
  <si>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</si>
  <si>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</si>
  <si>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</si>
  <si>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</si>
  <si>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</si>
  <si>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</si>
  <si>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</si>
  <si>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</si>
  <si>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</si>
  <si>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</si>
  <si>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</si>
  <si>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</si>
  <si>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LAS MUJERES</t>
  </si>
  <si>
    <t>_____________________________________</t>
  </si>
  <si>
    <t>"ENCARGADO DE CUENTA PUBLICA
JORGE ENRIQUE HERRERA TOVAR"</t>
  </si>
  <si>
    <t>____________________________________</t>
  </si>
  <si>
    <t>"DIRECTORA GENERAL
MONICA MACIEL MENDEZ MORALES"</t>
  </si>
  <si>
    <t>linea recta</t>
  </si>
  <si>
    <t xml:space="preserve"> </t>
  </si>
  <si>
    <t>Correspondiente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</si>
</sst>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u/>
      <sz val="8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1"/>
      <color theme="1" tint="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9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43" fontId="8" fillId="0" borderId="0" xfId="14" applyFont="1"/>
    <xf numFmtId="0" fontId="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3" fontId="12" fillId="0" borderId="0" xfId="8" applyNumberFormat="1" applyFont="1"/>
    <xf numFmtId="3" fontId="13" fillId="0" borderId="0" xfId="8" applyNumberFormat="1" applyFont="1"/>
    <xf numFmtId="3" fontId="12" fillId="0" borderId="0" xfId="9" applyNumberFormat="1" applyFont="1"/>
    <xf numFmtId="3" fontId="13" fillId="0" borderId="0" xfId="9" applyNumberFormat="1" applyFont="1"/>
    <xf numFmtId="3" fontId="16" fillId="5" borderId="0" xfId="9" applyNumberFormat="1" applyFont="1" applyFill="1"/>
    <xf numFmtId="3" fontId="17" fillId="6" borderId="0" xfId="9" applyNumberFormat="1" applyFont="1" applyFill="1" applyAlignment="1">
      <alignment horizontal="center"/>
    </xf>
    <xf numFmtId="3" fontId="13" fillId="0" borderId="0" xfId="8" applyNumberFormat="1" applyFont="1" applyFill="1"/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1" fillId="0" borderId="0" xfId="0" applyFont="1" applyFill="1" applyProtection="1">
      <protection locked="0"/>
    </xf>
    <xf numFmtId="0" fontId="20" fillId="0" borderId="0" xfId="8" applyFont="1" applyFill="1" applyAlignment="1">
      <alignment horizontal="center" vertical="center"/>
    </xf>
    <xf numFmtId="0" fontId="20" fillId="0" borderId="0" xfId="8" applyFont="1" applyFill="1" applyAlignment="1">
      <alignment horizontal="right" vertical="center"/>
    </xf>
    <xf numFmtId="0" fontId="20" fillId="0" borderId="0" xfId="8" applyFont="1" applyFill="1" applyAlignment="1">
      <alignment horizontal="left" vertical="center"/>
    </xf>
    <xf numFmtId="0" fontId="20" fillId="0" borderId="0" xfId="8" applyFont="1" applyFill="1" applyAlignment="1">
      <alignment vertical="center"/>
    </xf>
    <xf numFmtId="0" fontId="20" fillId="0" borderId="0" xfId="8" applyFont="1" applyFill="1" applyBorder="1" applyAlignment="1">
      <alignment horizontal="center" vertical="center"/>
    </xf>
    <xf numFmtId="0" fontId="20" fillId="0" borderId="17" xfId="8" applyFont="1" applyFill="1" applyBorder="1" applyAlignment="1">
      <alignment horizontal="centerContinuous" vertical="center"/>
    </xf>
    <xf numFmtId="0" fontId="20" fillId="0" borderId="0" xfId="8" applyFont="1" applyFill="1" applyAlignment="1">
      <alignment horizontal="centerContinuous" vertical="center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/>
      <protection locked="0"/>
    </xf>
    <xf numFmtId="0" fontId="21" fillId="0" borderId="7" xfId="0" applyFont="1" applyFill="1" applyBorder="1" applyProtection="1"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left" indent="1"/>
      <protection locked="0"/>
    </xf>
    <xf numFmtId="0" fontId="22" fillId="0" borderId="4" xfId="11" applyFont="1" applyFill="1" applyBorder="1" applyAlignment="1" applyProtection="1">
      <alignment horizontal="center"/>
      <protection locked="0"/>
    </xf>
    <xf numFmtId="0" fontId="22" fillId="0" borderId="8" xfId="11" applyFont="1" applyFill="1" applyBorder="1" applyProtection="1">
      <protection locked="0"/>
    </xf>
    <xf numFmtId="0" fontId="21" fillId="0" borderId="8" xfId="0" applyFont="1" applyFill="1" applyBorder="1" applyProtection="1"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21" fillId="0" borderId="6" xfId="0" applyFont="1" applyFill="1" applyBorder="1" applyProtection="1">
      <protection locked="0"/>
    </xf>
    <xf numFmtId="0" fontId="23" fillId="0" borderId="0" xfId="3" applyFont="1" applyFill="1" applyAlignment="1" applyProtection="1">
      <alignment horizontal="left" vertical="top" wrapText="1" indent="1"/>
      <protection locked="0"/>
    </xf>
    <xf numFmtId="0" fontId="24" fillId="0" borderId="0" xfId="0" applyFont="1" applyFill="1" applyAlignment="1">
      <alignment horizontal="left" vertical="top" wrapText="1" indent="1"/>
    </xf>
    <xf numFmtId="0" fontId="21" fillId="0" borderId="0" xfId="3" applyFont="1" applyFill="1" applyAlignment="1" applyProtection="1">
      <alignment vertical="top" wrapText="1"/>
      <protection locked="0"/>
    </xf>
    <xf numFmtId="4" fontId="21" fillId="0" borderId="0" xfId="3" applyNumberFormat="1" applyFont="1" applyFill="1" applyAlignment="1" applyProtection="1">
      <alignment vertical="top"/>
      <protection locked="0"/>
    </xf>
    <xf numFmtId="4" fontId="21" fillId="0" borderId="0" xfId="3" applyNumberFormat="1" applyFont="1" applyFill="1" applyAlignment="1" applyProtection="1">
      <alignment vertical="top" wrapText="1"/>
      <protection locked="0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za%20de%20Comprob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1/SEGUNDO%20TRIMESTRE/0351_BZC_MLEO_MUJ_2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EEFF/DIC%202021/EEFFDIC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1/06%20jun/EEFFJU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2">
          <cell r="G12">
            <v>5213174.41</v>
          </cell>
        </row>
        <row r="1646">
          <cell r="H1646">
            <v>-2950155.6</v>
          </cell>
        </row>
        <row r="1650">
          <cell r="H1650">
            <v>-461566.86</v>
          </cell>
        </row>
        <row r="1736">
          <cell r="G1736">
            <v>0</v>
          </cell>
        </row>
        <row r="1760">
          <cell r="G1760">
            <v>0</v>
          </cell>
        </row>
        <row r="1785">
          <cell r="G1785">
            <v>0</v>
          </cell>
        </row>
        <row r="1792">
          <cell r="G17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Instructivo"/>
    </sheetNames>
    <sheetDataSet>
      <sheetData sheetId="0">
        <row r="6">
          <cell r="F6">
            <v>7767487.0999999996</v>
          </cell>
        </row>
        <row r="377">
          <cell r="G377">
            <v>1242756.1200000001</v>
          </cell>
        </row>
        <row r="378">
          <cell r="G378">
            <v>24746066.140000001</v>
          </cell>
        </row>
        <row r="435">
          <cell r="E435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S"/>
      <sheetName val="PRES VS EJERC"/>
      <sheetName val="NLDF"/>
      <sheetName val="LDF"/>
      <sheetName val="PASIVOS"/>
      <sheetName val="CONCILIACION"/>
      <sheetName val="COMPARATIVO"/>
      <sheetName val="EDO ACT"/>
      <sheetName val="BALANCE"/>
      <sheetName val="FLUJO "/>
      <sheetName val="ANALITICA FLUJO"/>
      <sheetName val="Hoja1"/>
    </sheetNames>
    <sheetDataSet>
      <sheetData sheetId="0"/>
      <sheetData sheetId="1"/>
      <sheetData sheetId="2">
        <row r="13">
          <cell r="BB13">
            <v>17008074.829999998</v>
          </cell>
        </row>
        <row r="115">
          <cell r="BB115">
            <v>62117.98</v>
          </cell>
        </row>
        <row r="116">
          <cell r="BB116">
            <v>91500.799999999988</v>
          </cell>
        </row>
        <row r="123">
          <cell r="BB123">
            <v>22429.3</v>
          </cell>
        </row>
        <row r="130">
          <cell r="BB130">
            <v>14879017.5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RESUMEN"/>
      <sheetName val="PRES VS EJERC"/>
      <sheetName val="CONCILIACION"/>
      <sheetName val="LDF"/>
      <sheetName val="COMPARATIVO"/>
      <sheetName val="EDO ACT"/>
      <sheetName val="BALANCE"/>
      <sheetName val="FLUJO "/>
      <sheetName val="ANALITICA FLUJO"/>
      <sheetName val="PASIVOS"/>
      <sheetName val="Hoja1"/>
    </sheetNames>
    <sheetDataSet>
      <sheetData sheetId="0"/>
      <sheetData sheetId="1"/>
      <sheetData sheetId="2">
        <row r="8">
          <cell r="AD8">
            <v>6418448.6999999993</v>
          </cell>
        </row>
      </sheetData>
      <sheetData sheetId="3">
        <row r="7">
          <cell r="H7">
            <v>67578</v>
          </cell>
        </row>
        <row r="9">
          <cell r="H9">
            <v>11615.69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1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sqref="A1:XFD1048576"/>
    </sheetView>
  </sheetViews>
  <sheetFormatPr baseColWidth="10" defaultColWidth="12.85546875" defaultRowHeight="11.25" x14ac:dyDescent="0.2"/>
  <cols>
    <col min="1" max="1" width="14.7109375" style="166" customWidth="1"/>
    <col min="2" max="2" width="73.85546875" style="166" bestFit="1" customWidth="1"/>
    <col min="3" max="16384" width="12.85546875" style="166"/>
  </cols>
  <sheetData>
    <row r="1" spans="1:4" ht="18.95" customHeight="1" x14ac:dyDescent="0.2">
      <c r="A1" s="167" t="s">
        <v>651</v>
      </c>
      <c r="B1" s="167"/>
      <c r="C1" s="168" t="s">
        <v>179</v>
      </c>
      <c r="D1" s="169">
        <v>2021</v>
      </c>
    </row>
    <row r="2" spans="1:4" x14ac:dyDescent="0.2">
      <c r="A2" s="167" t="s">
        <v>485</v>
      </c>
      <c r="B2" s="167"/>
      <c r="C2" s="168" t="s">
        <v>181</v>
      </c>
      <c r="D2" s="170" t="s">
        <v>606</v>
      </c>
    </row>
    <row r="3" spans="1:4" x14ac:dyDescent="0.2">
      <c r="A3" s="171" t="s">
        <v>658</v>
      </c>
      <c r="B3" s="171"/>
      <c r="C3" s="168" t="s">
        <v>182</v>
      </c>
      <c r="D3" s="169">
        <v>3</v>
      </c>
    </row>
    <row r="4" spans="1:4" x14ac:dyDescent="0.2">
      <c r="A4" s="172" t="s">
        <v>650</v>
      </c>
      <c r="B4" s="172"/>
      <c r="C4" s="173"/>
      <c r="D4" s="173"/>
    </row>
    <row r="5" spans="1:4" ht="15" customHeight="1" x14ac:dyDescent="0.2">
      <c r="A5" s="174" t="s">
        <v>41</v>
      </c>
      <c r="B5" s="175" t="s">
        <v>42</v>
      </c>
    </row>
    <row r="6" spans="1:4" x14ac:dyDescent="0.2">
      <c r="A6" s="176"/>
      <c r="B6" s="177"/>
    </row>
    <row r="7" spans="1:4" x14ac:dyDescent="0.2">
      <c r="A7" s="178"/>
      <c r="B7" s="179" t="s">
        <v>45</v>
      </c>
    </row>
    <row r="8" spans="1:4" x14ac:dyDescent="0.2">
      <c r="A8" s="178"/>
      <c r="B8" s="179"/>
    </row>
    <row r="9" spans="1:4" x14ac:dyDescent="0.2">
      <c r="A9" s="178"/>
      <c r="B9" s="180" t="s">
        <v>0</v>
      </c>
    </row>
    <row r="10" spans="1:4" x14ac:dyDescent="0.2">
      <c r="A10" s="181" t="s">
        <v>1</v>
      </c>
      <c r="B10" s="182" t="s">
        <v>2</v>
      </c>
    </row>
    <row r="11" spans="1:4" x14ac:dyDescent="0.2">
      <c r="A11" s="181" t="s">
        <v>3</v>
      </c>
      <c r="B11" s="182" t="s">
        <v>4</v>
      </c>
    </row>
    <row r="12" spans="1:4" x14ac:dyDescent="0.2">
      <c r="A12" s="181" t="s">
        <v>5</v>
      </c>
      <c r="B12" s="182" t="s">
        <v>6</v>
      </c>
    </row>
    <row r="13" spans="1:4" x14ac:dyDescent="0.2">
      <c r="A13" s="181" t="s">
        <v>133</v>
      </c>
      <c r="B13" s="182" t="s">
        <v>601</v>
      </c>
    </row>
    <row r="14" spans="1:4" x14ac:dyDescent="0.2">
      <c r="A14" s="181" t="s">
        <v>7</v>
      </c>
      <c r="B14" s="182" t="s">
        <v>597</v>
      </c>
    </row>
    <row r="15" spans="1:4" x14ac:dyDescent="0.2">
      <c r="A15" s="181" t="s">
        <v>8</v>
      </c>
      <c r="B15" s="182" t="s">
        <v>132</v>
      </c>
    </row>
    <row r="16" spans="1:4" x14ac:dyDescent="0.2">
      <c r="A16" s="181" t="s">
        <v>9</v>
      </c>
      <c r="B16" s="182" t="s">
        <v>10</v>
      </c>
    </row>
    <row r="17" spans="1:2" x14ac:dyDescent="0.2">
      <c r="A17" s="181" t="s">
        <v>11</v>
      </c>
      <c r="B17" s="182" t="s">
        <v>12</v>
      </c>
    </row>
    <row r="18" spans="1:2" x14ac:dyDescent="0.2">
      <c r="A18" s="181" t="s">
        <v>13</v>
      </c>
      <c r="B18" s="182" t="s">
        <v>14</v>
      </c>
    </row>
    <row r="19" spans="1:2" x14ac:dyDescent="0.2">
      <c r="A19" s="181" t="s">
        <v>15</v>
      </c>
      <c r="B19" s="182" t="s">
        <v>16</v>
      </c>
    </row>
    <row r="20" spans="1:2" x14ac:dyDescent="0.2">
      <c r="A20" s="181" t="s">
        <v>17</v>
      </c>
      <c r="B20" s="182" t="s">
        <v>598</v>
      </c>
    </row>
    <row r="21" spans="1:2" x14ac:dyDescent="0.2">
      <c r="A21" s="181" t="s">
        <v>18</v>
      </c>
      <c r="B21" s="182" t="s">
        <v>19</v>
      </c>
    </row>
    <row r="22" spans="1:2" x14ac:dyDescent="0.2">
      <c r="A22" s="181" t="s">
        <v>20</v>
      </c>
      <c r="B22" s="182" t="s">
        <v>168</v>
      </c>
    </row>
    <row r="23" spans="1:2" x14ac:dyDescent="0.2">
      <c r="A23" s="181" t="s">
        <v>21</v>
      </c>
      <c r="B23" s="182" t="s">
        <v>22</v>
      </c>
    </row>
    <row r="24" spans="1:2" x14ac:dyDescent="0.2">
      <c r="A24" s="181" t="s">
        <v>569</v>
      </c>
      <c r="B24" s="182" t="s">
        <v>292</v>
      </c>
    </row>
    <row r="25" spans="1:2" x14ac:dyDescent="0.2">
      <c r="A25" s="181" t="s">
        <v>570</v>
      </c>
      <c r="B25" s="182" t="s">
        <v>572</v>
      </c>
    </row>
    <row r="26" spans="1:2" x14ac:dyDescent="0.2">
      <c r="A26" s="181" t="s">
        <v>571</v>
      </c>
      <c r="B26" s="182" t="s">
        <v>329</v>
      </c>
    </row>
    <row r="27" spans="1:2" x14ac:dyDescent="0.2">
      <c r="A27" s="181" t="s">
        <v>573</v>
      </c>
      <c r="B27" s="182" t="s">
        <v>346</v>
      </c>
    </row>
    <row r="28" spans="1:2" x14ac:dyDescent="0.2">
      <c r="A28" s="181" t="s">
        <v>23</v>
      </c>
      <c r="B28" s="182" t="s">
        <v>24</v>
      </c>
    </row>
    <row r="29" spans="1:2" x14ac:dyDescent="0.2">
      <c r="A29" s="181" t="s">
        <v>25</v>
      </c>
      <c r="B29" s="182" t="s">
        <v>26</v>
      </c>
    </row>
    <row r="30" spans="1:2" x14ac:dyDescent="0.2">
      <c r="A30" s="181" t="s">
        <v>27</v>
      </c>
      <c r="B30" s="182" t="s">
        <v>28</v>
      </c>
    </row>
    <row r="31" spans="1:2" x14ac:dyDescent="0.2">
      <c r="A31" s="181" t="s">
        <v>29</v>
      </c>
      <c r="B31" s="182" t="s">
        <v>30</v>
      </c>
    </row>
    <row r="32" spans="1:2" x14ac:dyDescent="0.2">
      <c r="A32" s="181" t="s">
        <v>76</v>
      </c>
      <c r="B32" s="182" t="s">
        <v>77</v>
      </c>
    </row>
    <row r="33" spans="1:5" x14ac:dyDescent="0.2">
      <c r="A33" s="181"/>
      <c r="B33" s="182"/>
    </row>
    <row r="34" spans="1:5" x14ac:dyDescent="0.2">
      <c r="A34" s="178"/>
      <c r="B34" s="180"/>
    </row>
    <row r="35" spans="1:5" x14ac:dyDescent="0.2">
      <c r="A35" s="181" t="s">
        <v>48</v>
      </c>
      <c r="B35" s="182" t="s">
        <v>43</v>
      </c>
    </row>
    <row r="36" spans="1:5" x14ac:dyDescent="0.2">
      <c r="A36" s="181" t="s">
        <v>49</v>
      </c>
      <c r="B36" s="182" t="s">
        <v>44</v>
      </c>
    </row>
    <row r="37" spans="1:5" x14ac:dyDescent="0.2">
      <c r="A37" s="178"/>
      <c r="B37" s="183"/>
    </row>
    <row r="38" spans="1:5" x14ac:dyDescent="0.2">
      <c r="A38" s="178"/>
      <c r="B38" s="179" t="s">
        <v>46</v>
      </c>
    </row>
    <row r="39" spans="1:5" x14ac:dyDescent="0.2">
      <c r="A39" s="178" t="s">
        <v>47</v>
      </c>
      <c r="B39" s="182" t="s">
        <v>32</v>
      </c>
    </row>
    <row r="40" spans="1:5" x14ac:dyDescent="0.2">
      <c r="A40" s="178"/>
      <c r="B40" s="182" t="s">
        <v>605</v>
      </c>
    </row>
    <row r="41" spans="1:5" ht="12" thickBot="1" x14ac:dyDescent="0.25">
      <c r="A41" s="184"/>
      <c r="B41" s="185"/>
    </row>
    <row r="43" spans="1:5" ht="32.25" customHeight="1" x14ac:dyDescent="0.2">
      <c r="A43" s="186" t="s">
        <v>649</v>
      </c>
      <c r="B43" s="186"/>
      <c r="C43" s="187"/>
      <c r="D43" s="187"/>
      <c r="E43" s="187"/>
    </row>
    <row r="46" spans="1:5" x14ac:dyDescent="0.2">
      <c r="B46" s="188" t="s">
        <v>654</v>
      </c>
    </row>
    <row r="47" spans="1:5" ht="22.5" x14ac:dyDescent="0.2">
      <c r="B47" s="188" t="s">
        <v>655</v>
      </c>
    </row>
    <row r="50" spans="2:2" x14ac:dyDescent="0.2">
      <c r="B50" s="189" t="s">
        <v>652</v>
      </c>
    </row>
    <row r="51" spans="2:2" ht="22.5" x14ac:dyDescent="0.2">
      <c r="B51" s="190" t="s">
        <v>653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8"/>
  <sheetViews>
    <sheetView topLeftCell="A125" zoomScaleNormal="100" workbookViewId="0">
      <selection activeCell="D154" sqref="D154"/>
    </sheetView>
  </sheetViews>
  <sheetFormatPr baseColWidth="10" defaultColWidth="9.140625" defaultRowHeight="11.25" x14ac:dyDescent="0.2"/>
  <cols>
    <col min="1" max="1" width="10" style="29" customWidth="1"/>
    <col min="2" max="2" width="64.5703125" style="29" bestFit="1" customWidth="1"/>
    <col min="3" max="3" width="27.5703125" style="29" customWidth="1"/>
    <col min="4" max="4" width="19.140625" style="29" customWidth="1"/>
    <col min="5" max="5" width="24.5703125" style="29" customWidth="1"/>
    <col min="6" max="6" width="22.7109375" style="29" customWidth="1"/>
    <col min="7" max="8" width="16.7109375" style="29" customWidth="1"/>
    <col min="9" max="16384" width="9.140625" style="29"/>
  </cols>
  <sheetData>
    <row r="1" spans="1:8" s="26" customFormat="1" ht="18.95" customHeight="1" x14ac:dyDescent="0.25">
      <c r="A1" s="144" t="str">
        <f>'Notas a los Edos Financieros'!A1</f>
        <v>INSTITUTO MUNICIPAL DE LAS MUJERES</v>
      </c>
      <c r="B1" s="145"/>
      <c r="C1" s="145"/>
      <c r="D1" s="145"/>
      <c r="E1" s="145"/>
      <c r="F1" s="145"/>
      <c r="G1" s="25" t="s">
        <v>179</v>
      </c>
      <c r="H1" s="34">
        <f>'Notas a los Edos Financieros'!D1</f>
        <v>2021</v>
      </c>
    </row>
    <row r="2" spans="1:8" s="26" customFormat="1" ht="18.95" customHeight="1" x14ac:dyDescent="0.25">
      <c r="A2" s="144" t="s">
        <v>180</v>
      </c>
      <c r="B2" s="145"/>
      <c r="C2" s="145"/>
      <c r="D2" s="145"/>
      <c r="E2" s="145"/>
      <c r="F2" s="145"/>
      <c r="G2" s="25" t="s">
        <v>181</v>
      </c>
      <c r="H2" s="34" t="str">
        <f>'Notas a los Edos Financieros'!D2</f>
        <v>Trimestral</v>
      </c>
    </row>
    <row r="3" spans="1:8" s="26" customFormat="1" ht="18.95" customHeight="1" x14ac:dyDescent="0.25">
      <c r="A3" s="144" t="str">
        <f>'Notas a los Edos Financieros'!A3</f>
        <v>Correspondiente del 01 de Enero al 31 de Diciembre de 2021</v>
      </c>
      <c r="B3" s="145"/>
      <c r="C3" s="145"/>
      <c r="D3" s="145"/>
      <c r="E3" s="145"/>
      <c r="F3" s="145"/>
      <c r="G3" s="25" t="s">
        <v>182</v>
      </c>
      <c r="H3" s="34">
        <f>'Notas a los Edos Financieros'!D3</f>
        <v>3</v>
      </c>
    </row>
    <row r="4" spans="1:8" x14ac:dyDescent="0.2">
      <c r="A4" s="27" t="s">
        <v>183</v>
      </c>
      <c r="B4" s="28"/>
      <c r="C4" s="28"/>
      <c r="D4" s="28"/>
      <c r="E4" s="28"/>
      <c r="F4" s="28"/>
      <c r="G4" s="28"/>
      <c r="H4" s="28"/>
    </row>
    <row r="6" spans="1:8" x14ac:dyDescent="0.2">
      <c r="A6" s="28" t="s">
        <v>574</v>
      </c>
      <c r="B6" s="28"/>
      <c r="C6" s="28"/>
      <c r="D6" s="28"/>
      <c r="E6" s="28"/>
      <c r="F6" s="28"/>
      <c r="G6" s="28"/>
      <c r="H6" s="28"/>
    </row>
    <row r="7" spans="1:8" x14ac:dyDescent="0.2">
      <c r="A7" s="30" t="s">
        <v>146</v>
      </c>
      <c r="B7" s="30" t="s">
        <v>143</v>
      </c>
      <c r="C7" s="30" t="s">
        <v>144</v>
      </c>
      <c r="D7" s="30" t="s">
        <v>145</v>
      </c>
      <c r="E7" s="30"/>
      <c r="F7" s="30"/>
      <c r="G7" s="30"/>
      <c r="H7" s="30"/>
    </row>
    <row r="8" spans="1:8" x14ac:dyDescent="0.2">
      <c r="A8" s="31">
        <v>1114</v>
      </c>
      <c r="B8" s="29" t="s">
        <v>184</v>
      </c>
      <c r="C8" s="33">
        <v>0</v>
      </c>
    </row>
    <row r="9" spans="1:8" x14ac:dyDescent="0.2">
      <c r="A9" s="31">
        <v>1115</v>
      </c>
      <c r="B9" s="29" t="s">
        <v>185</v>
      </c>
      <c r="C9" s="33">
        <v>0</v>
      </c>
    </row>
    <row r="10" spans="1:8" x14ac:dyDescent="0.2">
      <c r="A10" s="31">
        <v>1121</v>
      </c>
      <c r="B10" s="29" t="s">
        <v>186</v>
      </c>
      <c r="C10" s="33">
        <v>0</v>
      </c>
    </row>
    <row r="11" spans="1:8" x14ac:dyDescent="0.2">
      <c r="A11" s="31">
        <v>1211</v>
      </c>
      <c r="B11" s="29" t="s">
        <v>187</v>
      </c>
      <c r="C11" s="33">
        <v>0</v>
      </c>
    </row>
    <row r="13" spans="1:8" x14ac:dyDescent="0.2">
      <c r="A13" s="28" t="s">
        <v>575</v>
      </c>
      <c r="B13" s="28"/>
      <c r="C13" s="28"/>
      <c r="D13" s="28"/>
      <c r="E13" s="28"/>
      <c r="F13" s="28"/>
      <c r="G13" s="28"/>
      <c r="H13" s="28"/>
    </row>
    <row r="14" spans="1:8" x14ac:dyDescent="0.2">
      <c r="A14" s="30" t="s">
        <v>146</v>
      </c>
      <c r="B14" s="30" t="s">
        <v>143</v>
      </c>
      <c r="C14" s="30" t="s">
        <v>144</v>
      </c>
      <c r="D14" s="30">
        <v>2020</v>
      </c>
      <c r="E14" s="30">
        <f>D14-1</f>
        <v>2019</v>
      </c>
      <c r="F14" s="30">
        <f>E14-1</f>
        <v>2018</v>
      </c>
      <c r="G14" s="30">
        <f>F14-1</f>
        <v>2017</v>
      </c>
      <c r="H14" s="30" t="s">
        <v>170</v>
      </c>
    </row>
    <row r="15" spans="1:8" x14ac:dyDescent="0.2">
      <c r="A15" s="31">
        <v>1122</v>
      </c>
      <c r="B15" s="29" t="s">
        <v>188</v>
      </c>
      <c r="C15" s="33">
        <v>-0.28000000000000003</v>
      </c>
      <c r="D15" s="33">
        <v>-0.28000000000000003</v>
      </c>
      <c r="E15" s="33">
        <v>-0.28000000000000003</v>
      </c>
      <c r="F15" s="33">
        <v>-0.28000000000000003</v>
      </c>
      <c r="G15" s="33">
        <v>-0.02</v>
      </c>
    </row>
    <row r="16" spans="1:8" x14ac:dyDescent="0.2">
      <c r="A16" s="31">
        <v>1124</v>
      </c>
      <c r="B16" s="29" t="s">
        <v>189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8" spans="1:8" x14ac:dyDescent="0.2">
      <c r="A18" s="28" t="s">
        <v>576</v>
      </c>
      <c r="B18" s="28"/>
      <c r="C18" s="28"/>
      <c r="D18" s="28"/>
      <c r="E18" s="28"/>
      <c r="F18" s="28"/>
      <c r="G18" s="28"/>
      <c r="H18" s="28"/>
    </row>
    <row r="19" spans="1:8" x14ac:dyDescent="0.2">
      <c r="A19" s="30" t="s">
        <v>146</v>
      </c>
      <c r="B19" s="30" t="s">
        <v>143</v>
      </c>
      <c r="C19" s="30" t="s">
        <v>144</v>
      </c>
      <c r="D19" s="30" t="s">
        <v>190</v>
      </c>
      <c r="E19" s="30" t="s">
        <v>191</v>
      </c>
      <c r="F19" s="30" t="s">
        <v>192</v>
      </c>
      <c r="G19" s="30" t="s">
        <v>193</v>
      </c>
      <c r="H19" s="30" t="s">
        <v>194</v>
      </c>
    </row>
    <row r="20" spans="1:8" x14ac:dyDescent="0.2">
      <c r="A20" s="31">
        <v>1123</v>
      </c>
      <c r="B20" s="29" t="s">
        <v>195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8" x14ac:dyDescent="0.2">
      <c r="A21" s="31">
        <v>1125</v>
      </c>
      <c r="B21" s="29" t="s">
        <v>196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8" x14ac:dyDescent="0.2">
      <c r="A22" s="110">
        <v>1126</v>
      </c>
      <c r="B22" s="111" t="s">
        <v>595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110">
        <v>1129</v>
      </c>
      <c r="B23" s="111" t="s">
        <v>596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8" x14ac:dyDescent="0.2">
      <c r="A24" s="31">
        <v>1131</v>
      </c>
      <c r="B24" s="29" t="s">
        <v>197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8" x14ac:dyDescent="0.2">
      <c r="A25" s="31">
        <v>1132</v>
      </c>
      <c r="B25" s="29" t="s">
        <v>198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8" x14ac:dyDescent="0.2">
      <c r="A26" s="31">
        <v>1133</v>
      </c>
      <c r="B26" s="29" t="s">
        <v>199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8" x14ac:dyDescent="0.2">
      <c r="A27" s="31">
        <v>1134</v>
      </c>
      <c r="B27" s="29" t="s">
        <v>200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8" x14ac:dyDescent="0.2">
      <c r="A28" s="31">
        <v>1139</v>
      </c>
      <c r="B28" s="29" t="s">
        <v>201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30" spans="1:8" x14ac:dyDescent="0.2">
      <c r="A30" s="28" t="s">
        <v>600</v>
      </c>
      <c r="B30" s="28"/>
      <c r="C30" s="28"/>
      <c r="D30" s="28"/>
      <c r="E30" s="28"/>
      <c r="F30" s="28"/>
      <c r="G30" s="28"/>
      <c r="H30" s="28"/>
    </row>
    <row r="31" spans="1:8" x14ac:dyDescent="0.2">
      <c r="A31" s="30" t="s">
        <v>146</v>
      </c>
      <c r="B31" s="30" t="s">
        <v>143</v>
      </c>
      <c r="C31" s="30" t="s">
        <v>144</v>
      </c>
      <c r="D31" s="30" t="s">
        <v>150</v>
      </c>
      <c r="E31" s="30" t="s">
        <v>149</v>
      </c>
      <c r="F31" s="30" t="s">
        <v>202</v>
      </c>
      <c r="G31" s="30" t="s">
        <v>152</v>
      </c>
      <c r="H31" s="30"/>
    </row>
    <row r="32" spans="1:8" x14ac:dyDescent="0.2">
      <c r="A32" s="31">
        <v>1140</v>
      </c>
      <c r="B32" s="29" t="s">
        <v>203</v>
      </c>
      <c r="C32" s="33">
        <v>0</v>
      </c>
    </row>
    <row r="33" spans="1:8" x14ac:dyDescent="0.2">
      <c r="A33" s="31">
        <v>1141</v>
      </c>
      <c r="B33" s="29" t="s">
        <v>204</v>
      </c>
      <c r="C33" s="33">
        <v>0</v>
      </c>
    </row>
    <row r="34" spans="1:8" x14ac:dyDescent="0.2">
      <c r="A34" s="31">
        <v>1142</v>
      </c>
      <c r="B34" s="29" t="s">
        <v>205</v>
      </c>
      <c r="C34" s="33">
        <v>0</v>
      </c>
    </row>
    <row r="35" spans="1:8" x14ac:dyDescent="0.2">
      <c r="A35" s="31">
        <v>1143</v>
      </c>
      <c r="B35" s="29" t="s">
        <v>206</v>
      </c>
      <c r="C35" s="33">
        <v>0</v>
      </c>
    </row>
    <row r="36" spans="1:8" x14ac:dyDescent="0.2">
      <c r="A36" s="31">
        <v>1144</v>
      </c>
      <c r="B36" s="29" t="s">
        <v>207</v>
      </c>
      <c r="C36" s="33">
        <v>0</v>
      </c>
    </row>
    <row r="37" spans="1:8" x14ac:dyDescent="0.2">
      <c r="A37" s="31">
        <v>1145</v>
      </c>
      <c r="B37" s="29" t="s">
        <v>208</v>
      </c>
      <c r="C37" s="33">
        <v>0</v>
      </c>
    </row>
    <row r="39" spans="1:8" x14ac:dyDescent="0.2">
      <c r="A39" s="28" t="s">
        <v>577</v>
      </c>
      <c r="B39" s="28"/>
      <c r="C39" s="28"/>
      <c r="D39" s="28"/>
      <c r="E39" s="28"/>
      <c r="F39" s="28"/>
      <c r="G39" s="28"/>
      <c r="H39" s="28"/>
    </row>
    <row r="40" spans="1:8" x14ac:dyDescent="0.2">
      <c r="A40" s="30" t="s">
        <v>146</v>
      </c>
      <c r="B40" s="30" t="s">
        <v>143</v>
      </c>
      <c r="C40" s="30" t="s">
        <v>144</v>
      </c>
      <c r="D40" s="30" t="s">
        <v>148</v>
      </c>
      <c r="E40" s="30" t="s">
        <v>151</v>
      </c>
      <c r="F40" s="30" t="s">
        <v>209</v>
      </c>
      <c r="G40" s="30"/>
      <c r="H40" s="30"/>
    </row>
    <row r="41" spans="1:8" x14ac:dyDescent="0.2">
      <c r="A41" s="31">
        <v>1150</v>
      </c>
      <c r="B41" s="29" t="s">
        <v>210</v>
      </c>
      <c r="C41" s="33">
        <v>0</v>
      </c>
    </row>
    <row r="42" spans="1:8" x14ac:dyDescent="0.2">
      <c r="A42" s="31">
        <v>1151</v>
      </c>
      <c r="B42" s="29" t="s">
        <v>211</v>
      </c>
      <c r="C42" s="33">
        <v>0</v>
      </c>
    </row>
    <row r="44" spans="1:8" x14ac:dyDescent="0.2">
      <c r="A44" s="28" t="s">
        <v>578</v>
      </c>
      <c r="B44" s="28"/>
      <c r="C44" s="28"/>
      <c r="D44" s="28"/>
      <c r="E44" s="28"/>
      <c r="F44" s="28"/>
      <c r="G44" s="28"/>
      <c r="H44" s="28"/>
    </row>
    <row r="45" spans="1:8" x14ac:dyDescent="0.2">
      <c r="A45" s="30" t="s">
        <v>146</v>
      </c>
      <c r="B45" s="30" t="s">
        <v>143</v>
      </c>
      <c r="C45" s="30" t="s">
        <v>144</v>
      </c>
      <c r="D45" s="30" t="s">
        <v>145</v>
      </c>
      <c r="E45" s="30" t="s">
        <v>194</v>
      </c>
      <c r="F45" s="30"/>
      <c r="G45" s="30"/>
      <c r="H45" s="30"/>
    </row>
    <row r="46" spans="1:8" x14ac:dyDescent="0.2">
      <c r="A46" s="31">
        <v>1213</v>
      </c>
      <c r="B46" s="29" t="s">
        <v>212</v>
      </c>
      <c r="C46" s="33">
        <v>0</v>
      </c>
    </row>
    <row r="48" spans="1:8" x14ac:dyDescent="0.2">
      <c r="A48" s="28" t="s">
        <v>579</v>
      </c>
      <c r="B48" s="28"/>
      <c r="C48" s="28"/>
      <c r="D48" s="28"/>
      <c r="E48" s="28"/>
      <c r="F48" s="28"/>
      <c r="G48" s="28"/>
      <c r="H48" s="28"/>
    </row>
    <row r="49" spans="1:8" x14ac:dyDescent="0.2">
      <c r="A49" s="30" t="s">
        <v>146</v>
      </c>
      <c r="B49" s="30" t="s">
        <v>143</v>
      </c>
      <c r="C49" s="30" t="s">
        <v>144</v>
      </c>
      <c r="D49" s="30"/>
      <c r="E49" s="30"/>
      <c r="F49" s="30"/>
      <c r="G49" s="30"/>
      <c r="H49" s="30"/>
    </row>
    <row r="50" spans="1:8" x14ac:dyDescent="0.2">
      <c r="A50" s="31">
        <v>1214</v>
      </c>
      <c r="B50" s="29" t="s">
        <v>213</v>
      </c>
      <c r="C50" s="33">
        <v>0</v>
      </c>
    </row>
    <row r="52" spans="1:8" x14ac:dyDescent="0.2">
      <c r="A52" s="28" t="s">
        <v>580</v>
      </c>
      <c r="B52" s="28"/>
      <c r="C52" s="28"/>
      <c r="D52" s="28"/>
      <c r="E52" s="28"/>
      <c r="F52" s="28"/>
      <c r="G52" s="28"/>
      <c r="H52" s="28"/>
    </row>
    <row r="53" spans="1:8" x14ac:dyDescent="0.2">
      <c r="A53" s="30" t="s">
        <v>146</v>
      </c>
      <c r="B53" s="30" t="s">
        <v>143</v>
      </c>
      <c r="C53" s="30" t="s">
        <v>144</v>
      </c>
      <c r="D53" s="30" t="s">
        <v>153</v>
      </c>
      <c r="E53" s="30" t="s">
        <v>154</v>
      </c>
      <c r="F53" s="30" t="s">
        <v>148</v>
      </c>
      <c r="G53" s="30" t="s">
        <v>214</v>
      </c>
      <c r="H53" s="30" t="s">
        <v>155</v>
      </c>
    </row>
    <row r="54" spans="1:8" x14ac:dyDescent="0.2">
      <c r="A54" s="31">
        <v>1230</v>
      </c>
      <c r="B54" s="29" t="s">
        <v>215</v>
      </c>
      <c r="C54" s="136">
        <f>+SUM(C55:C61)</f>
        <v>24764626.140000001</v>
      </c>
      <c r="D54" s="136">
        <f>+SUM(D55:D61)</f>
        <v>666635.04</v>
      </c>
      <c r="E54" s="136">
        <f>+SUM(E55:E61)</f>
        <v>4334556.82</v>
      </c>
    </row>
    <row r="55" spans="1:8" x14ac:dyDescent="0.2">
      <c r="A55" s="31">
        <v>1231</v>
      </c>
      <c r="B55" s="29" t="s">
        <v>216</v>
      </c>
      <c r="C55" s="137">
        <v>4563565</v>
      </c>
      <c r="D55" s="137">
        <v>0</v>
      </c>
      <c r="E55" s="137">
        <v>0</v>
      </c>
    </row>
    <row r="56" spans="1:8" x14ac:dyDescent="0.2">
      <c r="A56" s="31">
        <v>1232</v>
      </c>
      <c r="B56" s="29" t="s">
        <v>217</v>
      </c>
      <c r="C56" s="137">
        <v>0</v>
      </c>
      <c r="D56" s="137">
        <v>0</v>
      </c>
      <c r="E56" s="137">
        <v>0</v>
      </c>
    </row>
    <row r="57" spans="1:8" x14ac:dyDescent="0.2">
      <c r="A57" s="31">
        <v>1233</v>
      </c>
      <c r="B57" s="29" t="s">
        <v>218</v>
      </c>
      <c r="C57" s="137">
        <v>20201061.140000001</v>
      </c>
      <c r="D57" s="137">
        <v>666635.04</v>
      </c>
      <c r="E57" s="137">
        <v>4334556.82</v>
      </c>
      <c r="F57" s="29" t="s">
        <v>656</v>
      </c>
      <c r="G57" s="29">
        <v>0.03</v>
      </c>
      <c r="H57" s="33"/>
    </row>
    <row r="58" spans="1:8" x14ac:dyDescent="0.2">
      <c r="A58" s="31">
        <v>1234</v>
      </c>
      <c r="B58" s="29" t="s">
        <v>219</v>
      </c>
      <c r="C58" s="137">
        <v>0</v>
      </c>
      <c r="D58" s="137">
        <v>0</v>
      </c>
      <c r="E58" s="137">
        <v>0</v>
      </c>
    </row>
    <row r="59" spans="1:8" x14ac:dyDescent="0.2">
      <c r="A59" s="31">
        <v>1235</v>
      </c>
      <c r="B59" s="29" t="s">
        <v>220</v>
      </c>
      <c r="C59" s="137">
        <v>0</v>
      </c>
      <c r="D59" s="137">
        <v>0</v>
      </c>
      <c r="E59" s="137">
        <v>0</v>
      </c>
    </row>
    <row r="60" spans="1:8" x14ac:dyDescent="0.2">
      <c r="A60" s="31">
        <v>1236</v>
      </c>
      <c r="B60" s="29" t="s">
        <v>221</v>
      </c>
      <c r="C60" s="137">
        <v>0</v>
      </c>
      <c r="D60" s="137">
        <v>0</v>
      </c>
      <c r="E60" s="137">
        <v>0</v>
      </c>
    </row>
    <row r="61" spans="1:8" x14ac:dyDescent="0.2">
      <c r="A61" s="31">
        <v>1239</v>
      </c>
      <c r="B61" s="29" t="s">
        <v>222</v>
      </c>
      <c r="C61" s="137">
        <v>0</v>
      </c>
      <c r="D61" s="137">
        <v>0</v>
      </c>
      <c r="E61" s="137">
        <v>0</v>
      </c>
    </row>
    <row r="62" spans="1:8" x14ac:dyDescent="0.2">
      <c r="A62" s="31">
        <v>1240</v>
      </c>
      <c r="B62" s="29" t="s">
        <v>223</v>
      </c>
      <c r="C62" s="137">
        <f>+SUM(C63:C70)</f>
        <v>3909991.0100000002</v>
      </c>
      <c r="D62" s="137">
        <f>+SUM(D63:D70)</f>
        <v>210626.9</v>
      </c>
      <c r="E62" s="142">
        <v>3008007.6</v>
      </c>
      <c r="F62" s="137"/>
      <c r="H62" s="33"/>
    </row>
    <row r="63" spans="1:8" x14ac:dyDescent="0.2">
      <c r="A63" s="31">
        <v>1241</v>
      </c>
      <c r="B63" s="29" t="s">
        <v>224</v>
      </c>
      <c r="C63" s="137">
        <v>2694378.74</v>
      </c>
      <c r="D63" s="137">
        <v>210626.9</v>
      </c>
      <c r="E63" s="142">
        <v>1792395.3283333336</v>
      </c>
      <c r="F63" s="29" t="s">
        <v>656</v>
      </c>
      <c r="G63" s="29">
        <v>0.1</v>
      </c>
      <c r="H63" s="33"/>
    </row>
    <row r="64" spans="1:8" x14ac:dyDescent="0.2">
      <c r="A64" s="31">
        <v>1242</v>
      </c>
      <c r="B64" s="29" t="s">
        <v>225</v>
      </c>
      <c r="C64" s="137">
        <v>751218.27</v>
      </c>
      <c r="D64" s="137">
        <v>0</v>
      </c>
      <c r="E64" s="137">
        <v>751218.27166666661</v>
      </c>
      <c r="F64" s="29" t="s">
        <v>656</v>
      </c>
      <c r="G64" s="29">
        <v>0.2</v>
      </c>
    </row>
    <row r="65" spans="1:8" x14ac:dyDescent="0.2">
      <c r="A65" s="31">
        <v>1243</v>
      </c>
      <c r="B65" s="29" t="s">
        <v>226</v>
      </c>
      <c r="C65" s="137">
        <v>0</v>
      </c>
      <c r="D65" s="137">
        <v>0</v>
      </c>
      <c r="E65" s="137">
        <v>0</v>
      </c>
    </row>
    <row r="66" spans="1:8" x14ac:dyDescent="0.2">
      <c r="A66" s="31">
        <v>1244</v>
      </c>
      <c r="B66" s="29" t="s">
        <v>227</v>
      </c>
      <c r="C66" s="137">
        <v>464394</v>
      </c>
      <c r="D66" s="137">
        <v>0</v>
      </c>
      <c r="E66" s="137">
        <v>464393.99999999994</v>
      </c>
      <c r="F66" s="29" t="s">
        <v>656</v>
      </c>
      <c r="G66" s="29">
        <v>0.2</v>
      </c>
    </row>
    <row r="67" spans="1:8" x14ac:dyDescent="0.2">
      <c r="A67" s="31">
        <v>1245</v>
      </c>
      <c r="B67" s="29" t="s">
        <v>228</v>
      </c>
      <c r="C67" s="137">
        <v>0</v>
      </c>
      <c r="D67" s="137">
        <v>0</v>
      </c>
      <c r="E67" s="137">
        <v>0</v>
      </c>
    </row>
    <row r="68" spans="1:8" x14ac:dyDescent="0.2">
      <c r="A68" s="31">
        <v>1246</v>
      </c>
      <c r="B68" s="29" t="s">
        <v>229</v>
      </c>
      <c r="C68" s="137">
        <v>0</v>
      </c>
      <c r="D68" s="137">
        <v>0</v>
      </c>
      <c r="E68" s="137">
        <v>0</v>
      </c>
      <c r="F68" s="29" t="s">
        <v>656</v>
      </c>
      <c r="G68" s="29">
        <v>0.1</v>
      </c>
    </row>
    <row r="69" spans="1:8" x14ac:dyDescent="0.2">
      <c r="A69" s="31">
        <v>1247</v>
      </c>
      <c r="B69" s="29" t="s">
        <v>230</v>
      </c>
      <c r="C69" s="137">
        <v>0</v>
      </c>
      <c r="D69" s="137">
        <v>0</v>
      </c>
      <c r="E69" s="137">
        <v>0</v>
      </c>
    </row>
    <row r="70" spans="1:8" x14ac:dyDescent="0.2">
      <c r="A70" s="31">
        <v>1248</v>
      </c>
      <c r="B70" s="29" t="s">
        <v>231</v>
      </c>
      <c r="C70" s="137">
        <v>0</v>
      </c>
      <c r="D70" s="137">
        <v>0</v>
      </c>
      <c r="E70" s="137">
        <v>0</v>
      </c>
    </row>
    <row r="72" spans="1:8" x14ac:dyDescent="0.2">
      <c r="A72" s="28" t="s">
        <v>581</v>
      </c>
      <c r="B72" s="28"/>
      <c r="C72" s="28"/>
      <c r="D72" s="28"/>
      <c r="E72" s="28"/>
      <c r="F72" s="28"/>
      <c r="G72" s="28"/>
      <c r="H72" s="28"/>
    </row>
    <row r="73" spans="1:8" x14ac:dyDescent="0.2">
      <c r="A73" s="30" t="s">
        <v>146</v>
      </c>
      <c r="B73" s="30" t="s">
        <v>143</v>
      </c>
      <c r="C73" s="30" t="s">
        <v>144</v>
      </c>
      <c r="D73" s="30" t="s">
        <v>156</v>
      </c>
      <c r="E73" s="30" t="s">
        <v>232</v>
      </c>
      <c r="F73" s="30" t="s">
        <v>148</v>
      </c>
      <c r="G73" s="30" t="s">
        <v>214</v>
      </c>
      <c r="H73" s="30" t="s">
        <v>155</v>
      </c>
    </row>
    <row r="74" spans="1:8" x14ac:dyDescent="0.2">
      <c r="A74" s="31">
        <v>1250</v>
      </c>
      <c r="B74" s="29" t="s">
        <v>233</v>
      </c>
      <c r="C74" s="137">
        <f>+C75</f>
        <v>28570.799999999999</v>
      </c>
      <c r="D74" s="137">
        <f>+D75</f>
        <v>3320.16</v>
      </c>
      <c r="E74" s="137">
        <f>+E75</f>
        <v>27537.59</v>
      </c>
      <c r="F74" s="29" t="s">
        <v>656</v>
      </c>
      <c r="G74" s="29">
        <v>0.33329999999999999</v>
      </c>
    </row>
    <row r="75" spans="1:8" x14ac:dyDescent="0.2">
      <c r="A75" s="31">
        <v>1251</v>
      </c>
      <c r="B75" s="29" t="s">
        <v>234</v>
      </c>
      <c r="C75" s="137">
        <v>28570.799999999999</v>
      </c>
      <c r="D75" s="137">
        <v>3320.16</v>
      </c>
      <c r="E75" s="137">
        <v>27537.59</v>
      </c>
      <c r="F75" s="29" t="s">
        <v>656</v>
      </c>
      <c r="G75" s="29">
        <v>0.33329999999999999</v>
      </c>
      <c r="H75" s="33"/>
    </row>
    <row r="76" spans="1:8" x14ac:dyDescent="0.2">
      <c r="A76" s="31">
        <v>1252</v>
      </c>
      <c r="B76" s="29" t="s">
        <v>235</v>
      </c>
      <c r="C76" s="137">
        <v>0</v>
      </c>
      <c r="D76" s="137">
        <v>0</v>
      </c>
      <c r="E76" s="137">
        <v>0</v>
      </c>
    </row>
    <row r="77" spans="1:8" x14ac:dyDescent="0.2">
      <c r="A77" s="31">
        <v>1253</v>
      </c>
      <c r="B77" s="29" t="s">
        <v>236</v>
      </c>
      <c r="C77" s="137">
        <v>0</v>
      </c>
      <c r="D77" s="137">
        <v>0</v>
      </c>
      <c r="E77" s="137">
        <v>0</v>
      </c>
    </row>
    <row r="78" spans="1:8" x14ac:dyDescent="0.2">
      <c r="A78" s="31">
        <v>1254</v>
      </c>
      <c r="B78" s="29" t="s">
        <v>237</v>
      </c>
      <c r="C78" s="137">
        <v>0</v>
      </c>
      <c r="D78" s="137">
        <v>0</v>
      </c>
      <c r="E78" s="137">
        <v>0</v>
      </c>
    </row>
    <row r="79" spans="1:8" x14ac:dyDescent="0.2">
      <c r="A79" s="31">
        <v>1259</v>
      </c>
      <c r="B79" s="29" t="s">
        <v>238</v>
      </c>
      <c r="C79" s="137">
        <v>0</v>
      </c>
      <c r="D79" s="137">
        <v>0</v>
      </c>
      <c r="E79" s="137">
        <v>0</v>
      </c>
    </row>
    <row r="80" spans="1:8" x14ac:dyDescent="0.2">
      <c r="A80" s="31">
        <v>1270</v>
      </c>
      <c r="B80" s="29" t="s">
        <v>239</v>
      </c>
      <c r="C80" s="137">
        <v>0</v>
      </c>
      <c r="D80" s="137">
        <v>0</v>
      </c>
      <c r="E80" s="137">
        <v>0</v>
      </c>
    </row>
    <row r="81" spans="1:8" x14ac:dyDescent="0.2">
      <c r="A81" s="31">
        <v>1271</v>
      </c>
      <c r="B81" s="29" t="s">
        <v>240</v>
      </c>
      <c r="C81" s="137">
        <v>0</v>
      </c>
      <c r="D81" s="137">
        <v>0</v>
      </c>
      <c r="E81" s="137">
        <v>0</v>
      </c>
    </row>
    <row r="82" spans="1:8" x14ac:dyDescent="0.2">
      <c r="A82" s="31">
        <v>1272</v>
      </c>
      <c r="B82" s="29" t="s">
        <v>241</v>
      </c>
      <c r="C82" s="137">
        <v>0</v>
      </c>
      <c r="D82" s="137">
        <v>0</v>
      </c>
      <c r="E82" s="137">
        <v>0</v>
      </c>
    </row>
    <row r="83" spans="1:8" x14ac:dyDescent="0.2">
      <c r="A83" s="31">
        <v>1273</v>
      </c>
      <c r="B83" s="29" t="s">
        <v>242</v>
      </c>
      <c r="C83" s="137">
        <v>0</v>
      </c>
      <c r="D83" s="137">
        <v>0</v>
      </c>
      <c r="E83" s="137">
        <v>0</v>
      </c>
    </row>
    <row r="84" spans="1:8" x14ac:dyDescent="0.2">
      <c r="A84" s="31">
        <v>1274</v>
      </c>
      <c r="B84" s="29" t="s">
        <v>243</v>
      </c>
      <c r="C84" s="137">
        <v>0</v>
      </c>
      <c r="D84" s="137">
        <v>0</v>
      </c>
      <c r="E84" s="137">
        <v>0</v>
      </c>
    </row>
    <row r="85" spans="1:8" x14ac:dyDescent="0.2">
      <c r="A85" s="31">
        <v>1275</v>
      </c>
      <c r="B85" s="29" t="s">
        <v>244</v>
      </c>
      <c r="C85" s="137">
        <v>0</v>
      </c>
      <c r="D85" s="137">
        <v>0</v>
      </c>
      <c r="E85" s="137">
        <v>0</v>
      </c>
    </row>
    <row r="86" spans="1:8" x14ac:dyDescent="0.2">
      <c r="A86" s="31">
        <v>1279</v>
      </c>
      <c r="B86" s="29" t="s">
        <v>245</v>
      </c>
      <c r="C86" s="137">
        <v>0</v>
      </c>
      <c r="D86" s="137">
        <v>0</v>
      </c>
      <c r="E86" s="137">
        <v>0</v>
      </c>
    </row>
    <row r="88" spans="1:8" x14ac:dyDescent="0.2">
      <c r="A88" s="28" t="s">
        <v>582</v>
      </c>
      <c r="B88" s="28"/>
      <c r="C88" s="28"/>
      <c r="D88" s="28"/>
      <c r="E88" s="28"/>
      <c r="F88" s="28"/>
      <c r="G88" s="28"/>
      <c r="H88" s="28"/>
    </row>
    <row r="89" spans="1:8" x14ac:dyDescent="0.2">
      <c r="A89" s="30" t="s">
        <v>146</v>
      </c>
      <c r="B89" s="30" t="s">
        <v>143</v>
      </c>
      <c r="C89" s="30" t="s">
        <v>144</v>
      </c>
      <c r="D89" s="30" t="s">
        <v>246</v>
      </c>
      <c r="E89" s="30"/>
      <c r="F89" s="30"/>
      <c r="G89" s="30"/>
      <c r="H89" s="30"/>
    </row>
    <row r="90" spans="1:8" x14ac:dyDescent="0.2">
      <c r="A90" s="31">
        <v>1160</v>
      </c>
      <c r="B90" s="29" t="s">
        <v>247</v>
      </c>
      <c r="C90" s="33">
        <v>0</v>
      </c>
    </row>
    <row r="91" spans="1:8" x14ac:dyDescent="0.2">
      <c r="A91" s="31">
        <v>1161</v>
      </c>
      <c r="B91" s="29" t="s">
        <v>248</v>
      </c>
      <c r="C91" s="33">
        <v>0</v>
      </c>
    </row>
    <row r="92" spans="1:8" x14ac:dyDescent="0.2">
      <c r="A92" s="31">
        <v>1162</v>
      </c>
      <c r="B92" s="29" t="s">
        <v>249</v>
      </c>
      <c r="C92" s="33">
        <v>0</v>
      </c>
    </row>
    <row r="94" spans="1:8" x14ac:dyDescent="0.2">
      <c r="A94" s="28" t="s">
        <v>583</v>
      </c>
      <c r="B94" s="28"/>
      <c r="C94" s="28"/>
      <c r="D94" s="28"/>
      <c r="E94" s="28"/>
      <c r="F94" s="28"/>
      <c r="G94" s="28"/>
      <c r="H94" s="28"/>
    </row>
    <row r="95" spans="1:8" x14ac:dyDescent="0.2">
      <c r="A95" s="30" t="s">
        <v>146</v>
      </c>
      <c r="B95" s="30" t="s">
        <v>143</v>
      </c>
      <c r="C95" s="30" t="s">
        <v>144</v>
      </c>
      <c r="D95" s="30" t="s">
        <v>194</v>
      </c>
      <c r="E95" s="30"/>
      <c r="F95" s="30"/>
      <c r="G95" s="30"/>
      <c r="H95" s="30"/>
    </row>
    <row r="96" spans="1:8" x14ac:dyDescent="0.2">
      <c r="A96" s="31">
        <v>1290</v>
      </c>
      <c r="B96" s="29" t="s">
        <v>250</v>
      </c>
      <c r="C96" s="33">
        <v>0</v>
      </c>
    </row>
    <row r="97" spans="1:8" x14ac:dyDescent="0.2">
      <c r="A97" s="31">
        <v>1291</v>
      </c>
      <c r="B97" s="29" t="s">
        <v>251</v>
      </c>
      <c r="C97" s="33">
        <v>0</v>
      </c>
    </row>
    <row r="98" spans="1:8" x14ac:dyDescent="0.2">
      <c r="A98" s="31">
        <v>1292</v>
      </c>
      <c r="B98" s="29" t="s">
        <v>252</v>
      </c>
      <c r="C98" s="33">
        <v>0</v>
      </c>
    </row>
    <row r="99" spans="1:8" x14ac:dyDescent="0.2">
      <c r="A99" s="31">
        <v>1293</v>
      </c>
      <c r="B99" s="29" t="s">
        <v>253</v>
      </c>
      <c r="C99" s="33">
        <v>0</v>
      </c>
    </row>
    <row r="101" spans="1:8" x14ac:dyDescent="0.2">
      <c r="A101" s="28" t="s">
        <v>584</v>
      </c>
      <c r="B101" s="28"/>
      <c r="C101" s="28"/>
      <c r="D101" s="28"/>
      <c r="E101" s="28"/>
      <c r="F101" s="28"/>
      <c r="G101" s="28"/>
      <c r="H101" s="28"/>
    </row>
    <row r="102" spans="1:8" x14ac:dyDescent="0.2">
      <c r="A102" s="30" t="s">
        <v>146</v>
      </c>
      <c r="B102" s="30" t="s">
        <v>143</v>
      </c>
      <c r="C102" s="30" t="s">
        <v>144</v>
      </c>
      <c r="D102" s="30" t="s">
        <v>190</v>
      </c>
      <c r="E102" s="30" t="s">
        <v>191</v>
      </c>
      <c r="F102" s="30" t="s">
        <v>192</v>
      </c>
      <c r="G102" s="30" t="s">
        <v>254</v>
      </c>
      <c r="H102" s="30" t="s">
        <v>255</v>
      </c>
    </row>
    <row r="103" spans="1:8" x14ac:dyDescent="0.2">
      <c r="A103" s="31">
        <v>2110</v>
      </c>
      <c r="B103" s="29" t="s">
        <v>256</v>
      </c>
      <c r="C103" s="33">
        <f>+SUM(C104:C112)</f>
        <v>577558.31000000006</v>
      </c>
      <c r="D103" s="33">
        <f t="shared" ref="D103:G103" si="0">+SUM(D104:D112)</f>
        <v>577558.31000000006</v>
      </c>
      <c r="E103" s="33">
        <f t="shared" si="0"/>
        <v>0</v>
      </c>
      <c r="F103" s="33">
        <f t="shared" si="0"/>
        <v>0</v>
      </c>
      <c r="G103" s="33">
        <f t="shared" si="0"/>
        <v>0</v>
      </c>
    </row>
    <row r="104" spans="1:8" x14ac:dyDescent="0.2">
      <c r="A104" s="31">
        <v>2111</v>
      </c>
      <c r="B104" s="29" t="s">
        <v>257</v>
      </c>
      <c r="C104" s="33">
        <v>0.16</v>
      </c>
      <c r="D104" s="33">
        <v>0.16</v>
      </c>
      <c r="E104" s="33">
        <v>0</v>
      </c>
      <c r="F104" s="33">
        <v>0</v>
      </c>
      <c r="G104" s="33">
        <v>0</v>
      </c>
    </row>
    <row r="105" spans="1:8" x14ac:dyDescent="0.2">
      <c r="A105" s="31">
        <v>2112</v>
      </c>
      <c r="B105" s="29" t="s">
        <v>258</v>
      </c>
      <c r="C105" s="33">
        <v>1870.22</v>
      </c>
      <c r="D105" s="33">
        <v>1870.22</v>
      </c>
      <c r="E105" s="33">
        <v>0</v>
      </c>
      <c r="F105" s="33">
        <v>0</v>
      </c>
      <c r="G105" s="33">
        <v>0</v>
      </c>
    </row>
    <row r="106" spans="1:8" x14ac:dyDescent="0.2">
      <c r="A106" s="31">
        <v>2113</v>
      </c>
      <c r="B106" s="29" t="s">
        <v>259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8" x14ac:dyDescent="0.2">
      <c r="A107" s="31">
        <v>2114</v>
      </c>
      <c r="B107" s="29" t="s">
        <v>260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8" x14ac:dyDescent="0.2">
      <c r="A108" s="31">
        <v>2115</v>
      </c>
      <c r="B108" s="29" t="s">
        <v>261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</row>
    <row r="109" spans="1:8" x14ac:dyDescent="0.2">
      <c r="A109" s="31">
        <v>2116</v>
      </c>
      <c r="B109" s="29" t="s">
        <v>262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</row>
    <row r="110" spans="1:8" x14ac:dyDescent="0.2">
      <c r="A110" s="31">
        <v>2117</v>
      </c>
      <c r="B110" s="29" t="s">
        <v>263</v>
      </c>
      <c r="C110" s="33">
        <v>575687.93000000005</v>
      </c>
      <c r="D110" s="33">
        <f>+C110</f>
        <v>575687.93000000005</v>
      </c>
      <c r="E110" s="33">
        <v>0</v>
      </c>
      <c r="F110" s="33">
        <v>0</v>
      </c>
      <c r="G110" s="33">
        <v>0</v>
      </c>
    </row>
    <row r="111" spans="1:8" x14ac:dyDescent="0.2">
      <c r="A111" s="31">
        <v>2118</v>
      </c>
      <c r="B111" s="29" t="s">
        <v>264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8" x14ac:dyDescent="0.2">
      <c r="A112" s="31">
        <v>2119</v>
      </c>
      <c r="B112" s="29" t="s">
        <v>265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1:8" x14ac:dyDescent="0.2">
      <c r="A113" s="31">
        <v>2120</v>
      </c>
      <c r="B113" s="29" t="s">
        <v>266</v>
      </c>
      <c r="C113" s="33">
        <f>+C114+C115+C116</f>
        <v>0</v>
      </c>
      <c r="D113" s="33">
        <f t="shared" ref="D113:G113" si="1">+D114+D115+D116</f>
        <v>0</v>
      </c>
      <c r="E113" s="33">
        <f t="shared" si="1"/>
        <v>0</v>
      </c>
      <c r="F113" s="33">
        <f t="shared" si="1"/>
        <v>0</v>
      </c>
      <c r="G113" s="33">
        <f t="shared" si="1"/>
        <v>0</v>
      </c>
    </row>
    <row r="114" spans="1:8" x14ac:dyDescent="0.2">
      <c r="A114" s="31">
        <v>2121</v>
      </c>
      <c r="B114" s="29" t="s">
        <v>267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</row>
    <row r="115" spans="1:8" x14ac:dyDescent="0.2">
      <c r="A115" s="31">
        <v>2122</v>
      </c>
      <c r="B115" s="29" t="s">
        <v>268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1:8" x14ac:dyDescent="0.2">
      <c r="A116" s="31">
        <v>2129</v>
      </c>
      <c r="B116" s="29" t="s">
        <v>269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</row>
    <row r="118" spans="1:8" x14ac:dyDescent="0.2">
      <c r="A118" s="28" t="s">
        <v>585</v>
      </c>
      <c r="B118" s="28"/>
      <c r="C118" s="28"/>
      <c r="D118" s="28"/>
      <c r="E118" s="28"/>
      <c r="F118" s="28"/>
      <c r="G118" s="28"/>
      <c r="H118" s="28"/>
    </row>
    <row r="119" spans="1:8" x14ac:dyDescent="0.2">
      <c r="A119" s="30" t="s">
        <v>146</v>
      </c>
      <c r="B119" s="30" t="s">
        <v>143</v>
      </c>
      <c r="C119" s="30" t="s">
        <v>144</v>
      </c>
      <c r="D119" s="30" t="s">
        <v>147</v>
      </c>
      <c r="E119" s="30" t="s">
        <v>194</v>
      </c>
      <c r="F119" s="30"/>
      <c r="G119" s="30"/>
      <c r="H119" s="30"/>
    </row>
    <row r="120" spans="1:8" x14ac:dyDescent="0.2">
      <c r="A120" s="31">
        <v>2160</v>
      </c>
      <c r="B120" s="29" t="s">
        <v>270</v>
      </c>
      <c r="C120" s="33">
        <v>0</v>
      </c>
    </row>
    <row r="121" spans="1:8" x14ac:dyDescent="0.2">
      <c r="A121" s="31">
        <v>2161</v>
      </c>
      <c r="B121" s="29" t="s">
        <v>271</v>
      </c>
      <c r="C121" s="33">
        <v>0</v>
      </c>
    </row>
    <row r="122" spans="1:8" x14ac:dyDescent="0.2">
      <c r="A122" s="31">
        <v>2162</v>
      </c>
      <c r="B122" s="29" t="s">
        <v>272</v>
      </c>
      <c r="C122" s="33">
        <v>0</v>
      </c>
    </row>
    <row r="123" spans="1:8" x14ac:dyDescent="0.2">
      <c r="A123" s="31">
        <v>2163</v>
      </c>
      <c r="B123" s="29" t="s">
        <v>273</v>
      </c>
      <c r="C123" s="33">
        <v>0</v>
      </c>
    </row>
    <row r="124" spans="1:8" x14ac:dyDescent="0.2">
      <c r="A124" s="31">
        <v>2164</v>
      </c>
      <c r="B124" s="29" t="s">
        <v>274</v>
      </c>
      <c r="C124" s="33">
        <v>0</v>
      </c>
    </row>
    <row r="125" spans="1:8" x14ac:dyDescent="0.2">
      <c r="A125" s="31">
        <v>2165</v>
      </c>
      <c r="B125" s="29" t="s">
        <v>275</v>
      </c>
      <c r="C125" s="33">
        <v>0</v>
      </c>
    </row>
    <row r="126" spans="1:8" x14ac:dyDescent="0.2">
      <c r="A126" s="31">
        <v>2166</v>
      </c>
      <c r="B126" s="29" t="s">
        <v>276</v>
      </c>
      <c r="C126" s="33">
        <v>0</v>
      </c>
    </row>
    <row r="127" spans="1:8" x14ac:dyDescent="0.2">
      <c r="A127" s="31">
        <v>2250</v>
      </c>
      <c r="B127" s="29" t="s">
        <v>277</v>
      </c>
      <c r="C127" s="33">
        <v>0</v>
      </c>
    </row>
    <row r="128" spans="1:8" x14ac:dyDescent="0.2">
      <c r="A128" s="31">
        <v>2251</v>
      </c>
      <c r="B128" s="29" t="s">
        <v>278</v>
      </c>
      <c r="C128" s="33">
        <v>0</v>
      </c>
    </row>
    <row r="129" spans="1:8" x14ac:dyDescent="0.2">
      <c r="A129" s="31">
        <v>2252</v>
      </c>
      <c r="B129" s="29" t="s">
        <v>279</v>
      </c>
      <c r="C129" s="33">
        <v>0</v>
      </c>
    </row>
    <row r="130" spans="1:8" x14ac:dyDescent="0.2">
      <c r="A130" s="31">
        <v>2253</v>
      </c>
      <c r="B130" s="29" t="s">
        <v>280</v>
      </c>
      <c r="C130" s="33">
        <v>0</v>
      </c>
    </row>
    <row r="131" spans="1:8" x14ac:dyDescent="0.2">
      <c r="A131" s="31">
        <v>2254</v>
      </c>
      <c r="B131" s="29" t="s">
        <v>281</v>
      </c>
      <c r="C131" s="33">
        <v>0</v>
      </c>
    </row>
    <row r="132" spans="1:8" x14ac:dyDescent="0.2">
      <c r="A132" s="31">
        <v>2255</v>
      </c>
      <c r="B132" s="29" t="s">
        <v>282</v>
      </c>
      <c r="C132" s="33">
        <v>0</v>
      </c>
    </row>
    <row r="133" spans="1:8" x14ac:dyDescent="0.2">
      <c r="A133" s="31">
        <v>2256</v>
      </c>
      <c r="B133" s="29" t="s">
        <v>283</v>
      </c>
      <c r="C133" s="33">
        <v>0</v>
      </c>
    </row>
    <row r="135" spans="1:8" x14ac:dyDescent="0.2">
      <c r="A135" s="28" t="s">
        <v>586</v>
      </c>
      <c r="B135" s="28"/>
      <c r="C135" s="28"/>
      <c r="D135" s="28"/>
      <c r="E135" s="28"/>
      <c r="F135" s="28"/>
      <c r="G135" s="28"/>
      <c r="H135" s="28"/>
    </row>
    <row r="136" spans="1:8" x14ac:dyDescent="0.2">
      <c r="A136" s="32" t="s">
        <v>146</v>
      </c>
      <c r="B136" s="32" t="s">
        <v>143</v>
      </c>
      <c r="C136" s="32" t="s">
        <v>144</v>
      </c>
      <c r="D136" s="32" t="s">
        <v>147</v>
      </c>
      <c r="E136" s="32" t="s">
        <v>194</v>
      </c>
      <c r="F136" s="32"/>
      <c r="G136" s="32"/>
      <c r="H136" s="32"/>
    </row>
    <row r="137" spans="1:8" x14ac:dyDescent="0.2">
      <c r="A137" s="31">
        <v>2159</v>
      </c>
      <c r="B137" s="29" t="s">
        <v>284</v>
      </c>
      <c r="C137" s="33">
        <v>0</v>
      </c>
    </row>
    <row r="138" spans="1:8" x14ac:dyDescent="0.2">
      <c r="A138" s="31">
        <v>2199</v>
      </c>
      <c r="B138" s="29" t="s">
        <v>285</v>
      </c>
      <c r="C138" s="33">
        <v>0</v>
      </c>
    </row>
    <row r="139" spans="1:8" x14ac:dyDescent="0.2">
      <c r="A139" s="31">
        <v>2240</v>
      </c>
      <c r="B139" s="29" t="s">
        <v>286</v>
      </c>
      <c r="C139" s="33">
        <v>0</v>
      </c>
    </row>
    <row r="140" spans="1:8" x14ac:dyDescent="0.2">
      <c r="A140" s="31">
        <v>2241</v>
      </c>
      <c r="B140" s="29" t="s">
        <v>287</v>
      </c>
      <c r="C140" s="33">
        <v>0</v>
      </c>
    </row>
    <row r="141" spans="1:8" x14ac:dyDescent="0.2">
      <c r="A141" s="31">
        <v>2242</v>
      </c>
      <c r="B141" s="29" t="s">
        <v>288</v>
      </c>
      <c r="C141" s="33">
        <v>0</v>
      </c>
    </row>
    <row r="142" spans="1:8" x14ac:dyDescent="0.2">
      <c r="A142" s="31">
        <v>2249</v>
      </c>
      <c r="B142" s="29" t="s">
        <v>289</v>
      </c>
      <c r="C142" s="33">
        <v>0</v>
      </c>
    </row>
    <row r="144" spans="1:8" x14ac:dyDescent="0.2">
      <c r="B144" s="29" t="s">
        <v>649</v>
      </c>
    </row>
    <row r="146" spans="2:3" x14ac:dyDescent="0.2">
      <c r="B146" s="117" t="s">
        <v>654</v>
      </c>
      <c r="C146" s="115" t="s">
        <v>652</v>
      </c>
    </row>
    <row r="147" spans="2:3" ht="22.5" x14ac:dyDescent="0.2">
      <c r="B147" s="117" t="s">
        <v>655</v>
      </c>
      <c r="C147" s="116" t="s">
        <v>653</v>
      </c>
    </row>
    <row r="148" spans="2:3" x14ac:dyDescent="0.2">
      <c r="B148" s="115"/>
      <c r="C148" s="11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7" t="s">
        <v>173</v>
      </c>
      <c r="B2" s="15" t="s">
        <v>50</v>
      </c>
    </row>
    <row r="3" spans="1:2" x14ac:dyDescent="0.2">
      <c r="A3" s="90"/>
      <c r="B3" s="12"/>
    </row>
    <row r="4" spans="1:2" ht="15" customHeight="1" x14ac:dyDescent="0.2">
      <c r="A4" s="91" t="s">
        <v>1</v>
      </c>
      <c r="B4" s="18" t="s">
        <v>78</v>
      </c>
    </row>
    <row r="5" spans="1:2" ht="15" customHeight="1" x14ac:dyDescent="0.2">
      <c r="A5" s="89"/>
      <c r="B5" s="18" t="s">
        <v>51</v>
      </c>
    </row>
    <row r="6" spans="1:2" ht="22.5" x14ac:dyDescent="0.2">
      <c r="A6" s="89"/>
      <c r="B6" s="16" t="s">
        <v>644</v>
      </c>
    </row>
    <row r="7" spans="1:2" ht="15" customHeight="1" x14ac:dyDescent="0.2">
      <c r="A7" s="89"/>
      <c r="B7" s="18" t="s">
        <v>52</v>
      </c>
    </row>
    <row r="8" spans="1:2" x14ac:dyDescent="0.2">
      <c r="A8" s="89"/>
    </row>
    <row r="9" spans="1:2" ht="15" customHeight="1" x14ac:dyDescent="0.2">
      <c r="A9" s="91" t="s">
        <v>3</v>
      </c>
      <c r="B9" s="18" t="s">
        <v>602</v>
      </c>
    </row>
    <row r="10" spans="1:2" ht="15" customHeight="1" x14ac:dyDescent="0.2">
      <c r="A10" s="89"/>
      <c r="B10" s="18" t="s">
        <v>603</v>
      </c>
    </row>
    <row r="11" spans="1:2" ht="15" customHeight="1" x14ac:dyDescent="0.2">
      <c r="A11" s="89"/>
      <c r="B11" s="18" t="s">
        <v>127</v>
      </c>
    </row>
    <row r="12" spans="1:2" ht="15" customHeight="1" x14ac:dyDescent="0.2">
      <c r="A12" s="89"/>
      <c r="B12" s="18" t="s">
        <v>126</v>
      </c>
    </row>
    <row r="13" spans="1:2" ht="15" customHeight="1" x14ac:dyDescent="0.2">
      <c r="A13" s="89"/>
      <c r="B13" s="18" t="s">
        <v>128</v>
      </c>
    </row>
    <row r="14" spans="1:2" x14ac:dyDescent="0.2">
      <c r="A14" s="89"/>
    </row>
    <row r="15" spans="1:2" ht="15" customHeight="1" x14ac:dyDescent="0.2">
      <c r="A15" s="91" t="s">
        <v>5</v>
      </c>
      <c r="B15" s="19" t="s">
        <v>53</v>
      </c>
    </row>
    <row r="16" spans="1:2" ht="15" customHeight="1" x14ac:dyDescent="0.2">
      <c r="A16" s="89"/>
      <c r="B16" s="19" t="s">
        <v>54</v>
      </c>
    </row>
    <row r="17" spans="1:2" ht="15" customHeight="1" x14ac:dyDescent="0.2">
      <c r="A17" s="89"/>
      <c r="B17" s="19" t="s">
        <v>55</v>
      </c>
    </row>
    <row r="18" spans="1:2" ht="15" customHeight="1" x14ac:dyDescent="0.2">
      <c r="A18" s="89"/>
      <c r="B18" s="18" t="s">
        <v>56</v>
      </c>
    </row>
    <row r="19" spans="1:2" ht="15" customHeight="1" x14ac:dyDescent="0.2">
      <c r="A19" s="89"/>
      <c r="B19" s="14" t="s">
        <v>137</v>
      </c>
    </row>
    <row r="20" spans="1:2" x14ac:dyDescent="0.2">
      <c r="A20" s="89"/>
    </row>
    <row r="21" spans="1:2" ht="15" customHeight="1" x14ac:dyDescent="0.2">
      <c r="A21" s="91" t="s">
        <v>133</v>
      </c>
      <c r="B21" s="1" t="s">
        <v>171</v>
      </c>
    </row>
    <row r="22" spans="1:2" ht="15" customHeight="1" x14ac:dyDescent="0.2">
      <c r="A22" s="89"/>
      <c r="B22" s="20" t="s">
        <v>172</v>
      </c>
    </row>
    <row r="23" spans="1:2" x14ac:dyDescent="0.2">
      <c r="A23" s="89"/>
    </row>
    <row r="24" spans="1:2" ht="15" customHeight="1" x14ac:dyDescent="0.2">
      <c r="A24" s="91" t="s">
        <v>7</v>
      </c>
      <c r="B24" s="14" t="s">
        <v>57</v>
      </c>
    </row>
    <row r="25" spans="1:2" ht="15" customHeight="1" x14ac:dyDescent="0.2">
      <c r="A25" s="89"/>
      <c r="B25" s="14" t="s">
        <v>129</v>
      </c>
    </row>
    <row r="26" spans="1:2" ht="15" customHeight="1" x14ac:dyDescent="0.2">
      <c r="A26" s="89"/>
      <c r="B26" s="14" t="s">
        <v>130</v>
      </c>
    </row>
    <row r="27" spans="1:2" x14ac:dyDescent="0.2">
      <c r="A27" s="89"/>
    </row>
    <row r="28" spans="1:2" ht="15" customHeight="1" x14ac:dyDescent="0.2">
      <c r="A28" s="91" t="s">
        <v>8</v>
      </c>
      <c r="B28" s="14" t="s">
        <v>58</v>
      </c>
    </row>
    <row r="29" spans="1:2" ht="15" customHeight="1" x14ac:dyDescent="0.2">
      <c r="A29" s="89"/>
      <c r="B29" s="14" t="s">
        <v>136</v>
      </c>
    </row>
    <row r="30" spans="1:2" ht="15" customHeight="1" x14ac:dyDescent="0.2">
      <c r="A30" s="89"/>
      <c r="B30" s="14" t="s">
        <v>59</v>
      </c>
    </row>
    <row r="31" spans="1:2" ht="15" customHeight="1" x14ac:dyDescent="0.2">
      <c r="A31" s="89"/>
      <c r="B31" s="21" t="s">
        <v>60</v>
      </c>
    </row>
    <row r="32" spans="1:2" x14ac:dyDescent="0.2">
      <c r="A32" s="89"/>
    </row>
    <row r="33" spans="1:2" ht="15" customHeight="1" x14ac:dyDescent="0.2">
      <c r="A33" s="91" t="s">
        <v>9</v>
      </c>
      <c r="B33" s="14" t="s">
        <v>61</v>
      </c>
    </row>
    <row r="34" spans="1:2" ht="15" customHeight="1" x14ac:dyDescent="0.2">
      <c r="A34" s="89"/>
      <c r="B34" s="14" t="s">
        <v>62</v>
      </c>
    </row>
    <row r="35" spans="1:2" x14ac:dyDescent="0.2">
      <c r="A35" s="89"/>
    </row>
    <row r="36" spans="1:2" ht="15" customHeight="1" x14ac:dyDescent="0.2">
      <c r="A36" s="91" t="s">
        <v>11</v>
      </c>
      <c r="B36" s="18" t="s">
        <v>131</v>
      </c>
    </row>
    <row r="37" spans="1:2" ht="15" customHeight="1" x14ac:dyDescent="0.2">
      <c r="A37" s="89"/>
      <c r="B37" s="18" t="s">
        <v>138</v>
      </c>
    </row>
    <row r="38" spans="1:2" ht="15" customHeight="1" x14ac:dyDescent="0.2">
      <c r="A38" s="89"/>
      <c r="B38" s="22" t="s">
        <v>174</v>
      </c>
    </row>
    <row r="39" spans="1:2" ht="15" customHeight="1" x14ac:dyDescent="0.2">
      <c r="A39" s="89"/>
      <c r="B39" s="18" t="s">
        <v>175</v>
      </c>
    </row>
    <row r="40" spans="1:2" ht="15" customHeight="1" x14ac:dyDescent="0.2">
      <c r="A40" s="89"/>
      <c r="B40" s="18" t="s">
        <v>134</v>
      </c>
    </row>
    <row r="41" spans="1:2" ht="15" customHeight="1" x14ac:dyDescent="0.2">
      <c r="A41" s="89"/>
      <c r="B41" s="18" t="s">
        <v>135</v>
      </c>
    </row>
    <row r="42" spans="1:2" x14ac:dyDescent="0.2">
      <c r="A42" s="89"/>
    </row>
    <row r="43" spans="1:2" ht="15" customHeight="1" x14ac:dyDescent="0.2">
      <c r="A43" s="91" t="s">
        <v>13</v>
      </c>
      <c r="B43" s="18" t="s">
        <v>139</v>
      </c>
    </row>
    <row r="44" spans="1:2" ht="15" customHeight="1" x14ac:dyDescent="0.2">
      <c r="A44" s="89"/>
      <c r="B44" s="18" t="s">
        <v>142</v>
      </c>
    </row>
    <row r="45" spans="1:2" ht="15" customHeight="1" x14ac:dyDescent="0.2">
      <c r="A45" s="89"/>
      <c r="B45" s="22" t="s">
        <v>176</v>
      </c>
    </row>
    <row r="46" spans="1:2" ht="15" customHeight="1" x14ac:dyDescent="0.2">
      <c r="A46" s="89"/>
      <c r="B46" s="18" t="s">
        <v>177</v>
      </c>
    </row>
    <row r="47" spans="1:2" ht="15" customHeight="1" x14ac:dyDescent="0.2">
      <c r="A47" s="89"/>
      <c r="B47" s="18" t="s">
        <v>141</v>
      </c>
    </row>
    <row r="48" spans="1:2" ht="15" customHeight="1" x14ac:dyDescent="0.2">
      <c r="A48" s="89"/>
      <c r="B48" s="18" t="s">
        <v>140</v>
      </c>
    </row>
    <row r="49" spans="1:2" x14ac:dyDescent="0.2">
      <c r="A49" s="89"/>
    </row>
    <row r="50" spans="1:2" ht="25.5" customHeight="1" x14ac:dyDescent="0.2">
      <c r="A50" s="91" t="s">
        <v>15</v>
      </c>
      <c r="B50" s="16" t="s">
        <v>157</v>
      </c>
    </row>
    <row r="51" spans="1:2" x14ac:dyDescent="0.2">
      <c r="A51" s="89"/>
    </row>
    <row r="52" spans="1:2" ht="15" customHeight="1" x14ac:dyDescent="0.2">
      <c r="A52" s="91" t="s">
        <v>17</v>
      </c>
      <c r="B52" s="18" t="s">
        <v>63</v>
      </c>
    </row>
    <row r="53" spans="1:2" x14ac:dyDescent="0.2">
      <c r="A53" s="89"/>
    </row>
    <row r="54" spans="1:2" ht="15" customHeight="1" x14ac:dyDescent="0.2">
      <c r="A54" s="91" t="s">
        <v>18</v>
      </c>
      <c r="B54" s="19" t="s">
        <v>64</v>
      </c>
    </row>
    <row r="55" spans="1:2" ht="15" customHeight="1" x14ac:dyDescent="0.2">
      <c r="A55" s="89"/>
      <c r="B55" s="19" t="s">
        <v>65</v>
      </c>
    </row>
    <row r="56" spans="1:2" ht="15" customHeight="1" x14ac:dyDescent="0.2">
      <c r="A56" s="89"/>
      <c r="B56" s="19" t="s">
        <v>66</v>
      </c>
    </row>
    <row r="57" spans="1:2" ht="15" customHeight="1" x14ac:dyDescent="0.2">
      <c r="A57" s="89"/>
      <c r="B57" s="19" t="s">
        <v>67</v>
      </c>
    </row>
    <row r="58" spans="1:2" ht="15" customHeight="1" x14ac:dyDescent="0.2">
      <c r="A58" s="89"/>
      <c r="B58" s="19" t="s">
        <v>68</v>
      </c>
    </row>
    <row r="59" spans="1:2" x14ac:dyDescent="0.2">
      <c r="A59" s="89"/>
    </row>
    <row r="60" spans="1:2" ht="15" customHeight="1" x14ac:dyDescent="0.2">
      <c r="A60" s="91" t="s">
        <v>20</v>
      </c>
      <c r="B60" s="14" t="s">
        <v>69</v>
      </c>
    </row>
    <row r="61" spans="1:2" x14ac:dyDescent="0.2">
      <c r="A61" s="89"/>
      <c r="B61" s="14"/>
    </row>
    <row r="62" spans="1:2" ht="15" customHeight="1" x14ac:dyDescent="0.2">
      <c r="A62" s="91" t="s">
        <v>21</v>
      </c>
      <c r="B62" s="18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7"/>
  <sheetViews>
    <sheetView topLeftCell="A85"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29" customWidth="1"/>
    <col min="2" max="2" width="72.85546875" style="29" bestFit="1" customWidth="1"/>
    <col min="3" max="3" width="15.7109375" style="29" customWidth="1"/>
    <col min="4" max="5" width="19.7109375" style="29" customWidth="1"/>
    <col min="6" max="16384" width="9.140625" style="29"/>
  </cols>
  <sheetData>
    <row r="1" spans="1:5" s="35" customFormat="1" ht="18.95" customHeight="1" x14ac:dyDescent="0.25">
      <c r="A1" s="143" t="str">
        <f>ESF!A1</f>
        <v>INSTITUTO MUNICIPAL DE LAS MUJERES</v>
      </c>
      <c r="B1" s="143"/>
      <c r="C1" s="143"/>
      <c r="D1" s="25" t="s">
        <v>179</v>
      </c>
      <c r="E1" s="34">
        <f>'Notas a los Edos Financieros'!D1</f>
        <v>2021</v>
      </c>
    </row>
    <row r="2" spans="1:5" s="26" customFormat="1" ht="18.95" customHeight="1" x14ac:dyDescent="0.25">
      <c r="A2" s="143" t="s">
        <v>290</v>
      </c>
      <c r="B2" s="143"/>
      <c r="C2" s="143"/>
      <c r="D2" s="25" t="s">
        <v>181</v>
      </c>
      <c r="E2" s="34" t="str">
        <f>'Notas a los Edos Financieros'!D2</f>
        <v>Trimestral</v>
      </c>
    </row>
    <row r="3" spans="1:5" s="26" customFormat="1" ht="18.95" customHeight="1" x14ac:dyDescent="0.25">
      <c r="A3" s="143" t="str">
        <f>ESF!A3</f>
        <v>Correspondiente del 01 de Enero al 31 de Diciembre de 2021</v>
      </c>
      <c r="B3" s="143"/>
      <c r="C3" s="143"/>
      <c r="D3" s="25" t="s">
        <v>182</v>
      </c>
      <c r="E3" s="34">
        <f>'Notas a los Edos Financieros'!D3</f>
        <v>3</v>
      </c>
    </row>
    <row r="4" spans="1:5" x14ac:dyDescent="0.2">
      <c r="A4" s="27" t="s">
        <v>183</v>
      </c>
      <c r="B4" s="28"/>
      <c r="C4" s="28"/>
      <c r="D4" s="28"/>
      <c r="E4" s="28"/>
    </row>
    <row r="6" spans="1:5" x14ac:dyDescent="0.2">
      <c r="A6" s="51" t="s">
        <v>566</v>
      </c>
      <c r="B6" s="51"/>
      <c r="C6" s="51"/>
      <c r="D6" s="51"/>
      <c r="E6" s="51"/>
    </row>
    <row r="7" spans="1:5" x14ac:dyDescent="0.2">
      <c r="A7" s="52" t="s">
        <v>146</v>
      </c>
      <c r="B7" s="52" t="s">
        <v>143</v>
      </c>
      <c r="C7" s="52" t="s">
        <v>144</v>
      </c>
      <c r="D7" s="52" t="s">
        <v>291</v>
      </c>
      <c r="E7" s="52"/>
    </row>
    <row r="8" spans="1:5" x14ac:dyDescent="0.2">
      <c r="A8" s="54">
        <v>4100</v>
      </c>
      <c r="B8" s="55" t="s">
        <v>292</v>
      </c>
      <c r="C8" s="58">
        <v>0</v>
      </c>
      <c r="D8" s="55"/>
      <c r="E8" s="53"/>
    </row>
    <row r="9" spans="1:5" x14ac:dyDescent="0.2">
      <c r="A9" s="54">
        <v>4110</v>
      </c>
      <c r="B9" s="55" t="s">
        <v>293</v>
      </c>
      <c r="C9" s="58">
        <v>0</v>
      </c>
      <c r="D9" s="55"/>
      <c r="E9" s="53"/>
    </row>
    <row r="10" spans="1:5" x14ac:dyDescent="0.2">
      <c r="A10" s="54">
        <v>4111</v>
      </c>
      <c r="B10" s="55" t="s">
        <v>294</v>
      </c>
      <c r="C10" s="58">
        <v>0</v>
      </c>
      <c r="D10" s="55"/>
      <c r="E10" s="53"/>
    </row>
    <row r="11" spans="1:5" x14ac:dyDescent="0.2">
      <c r="A11" s="54">
        <v>4112</v>
      </c>
      <c r="B11" s="55" t="s">
        <v>295</v>
      </c>
      <c r="C11" s="58">
        <v>0</v>
      </c>
      <c r="D11" s="55"/>
      <c r="E11" s="53"/>
    </row>
    <row r="12" spans="1:5" x14ac:dyDescent="0.2">
      <c r="A12" s="54">
        <v>4113</v>
      </c>
      <c r="B12" s="55" t="s">
        <v>296</v>
      </c>
      <c r="C12" s="58">
        <v>0</v>
      </c>
      <c r="D12" s="55"/>
      <c r="E12" s="53"/>
    </row>
    <row r="13" spans="1:5" x14ac:dyDescent="0.2">
      <c r="A13" s="54">
        <v>4114</v>
      </c>
      <c r="B13" s="55" t="s">
        <v>297</v>
      </c>
      <c r="C13" s="58">
        <v>0</v>
      </c>
      <c r="D13" s="55"/>
      <c r="E13" s="53"/>
    </row>
    <row r="14" spans="1:5" x14ac:dyDescent="0.2">
      <c r="A14" s="54">
        <v>4115</v>
      </c>
      <c r="B14" s="55" t="s">
        <v>298</v>
      </c>
      <c r="C14" s="58">
        <v>0</v>
      </c>
      <c r="D14" s="55"/>
      <c r="E14" s="53"/>
    </row>
    <row r="15" spans="1:5" x14ac:dyDescent="0.2">
      <c r="A15" s="54">
        <v>4116</v>
      </c>
      <c r="B15" s="55" t="s">
        <v>299</v>
      </c>
      <c r="C15" s="58">
        <v>0</v>
      </c>
      <c r="D15" s="55"/>
      <c r="E15" s="53"/>
    </row>
    <row r="16" spans="1:5" x14ac:dyDescent="0.2">
      <c r="A16" s="54">
        <v>4117</v>
      </c>
      <c r="B16" s="55" t="s">
        <v>300</v>
      </c>
      <c r="C16" s="58">
        <v>0</v>
      </c>
      <c r="D16" s="55"/>
      <c r="E16" s="53"/>
    </row>
    <row r="17" spans="1:5" ht="22.5" x14ac:dyDescent="0.2">
      <c r="A17" s="54">
        <v>4118</v>
      </c>
      <c r="B17" s="56" t="s">
        <v>486</v>
      </c>
      <c r="C17" s="58">
        <v>0</v>
      </c>
      <c r="D17" s="55"/>
      <c r="E17" s="53"/>
    </row>
    <row r="18" spans="1:5" x14ac:dyDescent="0.2">
      <c r="A18" s="54">
        <v>4119</v>
      </c>
      <c r="B18" s="55" t="s">
        <v>301</v>
      </c>
      <c r="C18" s="58">
        <v>0</v>
      </c>
      <c r="D18" s="55"/>
      <c r="E18" s="53"/>
    </row>
    <row r="19" spans="1:5" x14ac:dyDescent="0.2">
      <c r="A19" s="54">
        <v>4120</v>
      </c>
      <c r="B19" s="55" t="s">
        <v>302</v>
      </c>
      <c r="C19" s="58">
        <v>0</v>
      </c>
      <c r="D19" s="55"/>
      <c r="E19" s="53"/>
    </row>
    <row r="20" spans="1:5" x14ac:dyDescent="0.2">
      <c r="A20" s="54">
        <v>4121</v>
      </c>
      <c r="B20" s="55" t="s">
        <v>303</v>
      </c>
      <c r="C20" s="58">
        <v>0</v>
      </c>
      <c r="D20" s="55"/>
      <c r="E20" s="53"/>
    </row>
    <row r="21" spans="1:5" x14ac:dyDescent="0.2">
      <c r="A21" s="54">
        <v>4122</v>
      </c>
      <c r="B21" s="55" t="s">
        <v>487</v>
      </c>
      <c r="C21" s="58">
        <v>0</v>
      </c>
      <c r="D21" s="55"/>
      <c r="E21" s="53"/>
    </row>
    <row r="22" spans="1:5" x14ac:dyDescent="0.2">
      <c r="A22" s="54">
        <v>4123</v>
      </c>
      <c r="B22" s="55" t="s">
        <v>304</v>
      </c>
      <c r="C22" s="58">
        <v>0</v>
      </c>
      <c r="D22" s="55"/>
      <c r="E22" s="53"/>
    </row>
    <row r="23" spans="1:5" x14ac:dyDescent="0.2">
      <c r="A23" s="54">
        <v>4124</v>
      </c>
      <c r="B23" s="55" t="s">
        <v>305</v>
      </c>
      <c r="C23" s="58">
        <v>0</v>
      </c>
      <c r="D23" s="55"/>
      <c r="E23" s="53"/>
    </row>
    <row r="24" spans="1:5" x14ac:dyDescent="0.2">
      <c r="A24" s="54">
        <v>4129</v>
      </c>
      <c r="B24" s="55" t="s">
        <v>306</v>
      </c>
      <c r="C24" s="58">
        <v>0</v>
      </c>
      <c r="D24" s="55"/>
      <c r="E24" s="53"/>
    </row>
    <row r="25" spans="1:5" x14ac:dyDescent="0.2">
      <c r="A25" s="54">
        <v>4130</v>
      </c>
      <c r="B25" s="55" t="s">
        <v>307</v>
      </c>
      <c r="C25" s="58">
        <v>0</v>
      </c>
      <c r="D25" s="55"/>
      <c r="E25" s="53"/>
    </row>
    <row r="26" spans="1:5" x14ac:dyDescent="0.2">
      <c r="A26" s="54">
        <v>4131</v>
      </c>
      <c r="B26" s="55" t="s">
        <v>308</v>
      </c>
      <c r="C26" s="58">
        <v>0</v>
      </c>
      <c r="D26" s="55"/>
      <c r="E26" s="53"/>
    </row>
    <row r="27" spans="1:5" ht="22.5" x14ac:dyDescent="0.2">
      <c r="A27" s="54">
        <v>4132</v>
      </c>
      <c r="B27" s="56" t="s">
        <v>488</v>
      </c>
      <c r="C27" s="58">
        <v>0</v>
      </c>
      <c r="D27" s="55"/>
      <c r="E27" s="53"/>
    </row>
    <row r="28" spans="1:5" x14ac:dyDescent="0.2">
      <c r="A28" s="54">
        <v>4140</v>
      </c>
      <c r="B28" s="55" t="s">
        <v>309</v>
      </c>
      <c r="C28" s="58">
        <v>0</v>
      </c>
      <c r="D28" s="55"/>
      <c r="E28" s="53"/>
    </row>
    <row r="29" spans="1:5" x14ac:dyDescent="0.2">
      <c r="A29" s="54">
        <v>4141</v>
      </c>
      <c r="B29" s="55" t="s">
        <v>310</v>
      </c>
      <c r="C29" s="58">
        <v>0</v>
      </c>
      <c r="D29" s="55"/>
      <c r="E29" s="53"/>
    </row>
    <row r="30" spans="1:5" x14ac:dyDescent="0.2">
      <c r="A30" s="54">
        <v>4143</v>
      </c>
      <c r="B30" s="55" t="s">
        <v>311</v>
      </c>
      <c r="C30" s="58">
        <v>0</v>
      </c>
      <c r="D30" s="55"/>
      <c r="E30" s="53"/>
    </row>
    <row r="31" spans="1:5" x14ac:dyDescent="0.2">
      <c r="A31" s="54">
        <v>4144</v>
      </c>
      <c r="B31" s="55" t="s">
        <v>312</v>
      </c>
      <c r="C31" s="58">
        <v>0</v>
      </c>
      <c r="D31" s="55"/>
      <c r="E31" s="53"/>
    </row>
    <row r="32" spans="1:5" ht="22.5" x14ac:dyDescent="0.2">
      <c r="A32" s="54">
        <v>4145</v>
      </c>
      <c r="B32" s="56" t="s">
        <v>489</v>
      </c>
      <c r="C32" s="58">
        <v>0</v>
      </c>
      <c r="D32" s="55"/>
      <c r="E32" s="53"/>
    </row>
    <row r="33" spans="1:5" x14ac:dyDescent="0.2">
      <c r="A33" s="54">
        <v>4149</v>
      </c>
      <c r="B33" s="55" t="s">
        <v>313</v>
      </c>
      <c r="C33" s="58">
        <v>0</v>
      </c>
      <c r="D33" s="55"/>
      <c r="E33" s="53"/>
    </row>
    <row r="34" spans="1:5" x14ac:dyDescent="0.2">
      <c r="A34" s="54">
        <v>4150</v>
      </c>
      <c r="B34" s="55" t="s">
        <v>490</v>
      </c>
      <c r="C34" s="58">
        <v>0</v>
      </c>
      <c r="D34" s="55"/>
      <c r="E34" s="53"/>
    </row>
    <row r="35" spans="1:5" x14ac:dyDescent="0.2">
      <c r="A35" s="54">
        <v>4151</v>
      </c>
      <c r="B35" s="55" t="s">
        <v>490</v>
      </c>
      <c r="C35" s="58">
        <v>0</v>
      </c>
      <c r="D35" s="55"/>
      <c r="E35" s="53"/>
    </row>
    <row r="36" spans="1:5" ht="22.5" x14ac:dyDescent="0.2">
      <c r="A36" s="54">
        <v>4154</v>
      </c>
      <c r="B36" s="56" t="s">
        <v>491</v>
      </c>
      <c r="C36" s="58">
        <v>0</v>
      </c>
      <c r="D36" s="55"/>
      <c r="E36" s="53"/>
    </row>
    <row r="37" spans="1:5" x14ac:dyDescent="0.2">
      <c r="A37" s="54">
        <v>4160</v>
      </c>
      <c r="B37" s="55" t="s">
        <v>492</v>
      </c>
      <c r="C37" s="58">
        <v>0</v>
      </c>
      <c r="D37" s="55"/>
      <c r="E37" s="53"/>
    </row>
    <row r="38" spans="1:5" x14ac:dyDescent="0.2">
      <c r="A38" s="54">
        <v>4161</v>
      </c>
      <c r="B38" s="55" t="s">
        <v>314</v>
      </c>
      <c r="C38" s="58">
        <v>0</v>
      </c>
      <c r="D38" s="55"/>
      <c r="E38" s="53"/>
    </row>
    <row r="39" spans="1:5" x14ac:dyDescent="0.2">
      <c r="A39" s="54">
        <v>4162</v>
      </c>
      <c r="B39" s="55" t="s">
        <v>315</v>
      </c>
      <c r="C39" s="58">
        <v>0</v>
      </c>
      <c r="D39" s="55"/>
      <c r="E39" s="53"/>
    </row>
    <row r="40" spans="1:5" x14ac:dyDescent="0.2">
      <c r="A40" s="54">
        <v>4163</v>
      </c>
      <c r="B40" s="55" t="s">
        <v>316</v>
      </c>
      <c r="C40" s="58">
        <v>0</v>
      </c>
      <c r="D40" s="55"/>
      <c r="E40" s="53"/>
    </row>
    <row r="41" spans="1:5" x14ac:dyDescent="0.2">
      <c r="A41" s="54">
        <v>4164</v>
      </c>
      <c r="B41" s="55" t="s">
        <v>317</v>
      </c>
      <c r="C41" s="58">
        <v>0</v>
      </c>
      <c r="D41" s="55"/>
      <c r="E41" s="53"/>
    </row>
    <row r="42" spans="1:5" x14ac:dyDescent="0.2">
      <c r="A42" s="54">
        <v>4165</v>
      </c>
      <c r="B42" s="55" t="s">
        <v>318</v>
      </c>
      <c r="C42" s="58">
        <v>0</v>
      </c>
      <c r="D42" s="55"/>
      <c r="E42" s="53"/>
    </row>
    <row r="43" spans="1:5" ht="22.5" x14ac:dyDescent="0.2">
      <c r="A43" s="54">
        <v>4166</v>
      </c>
      <c r="B43" s="56" t="s">
        <v>493</v>
      </c>
      <c r="C43" s="58">
        <v>0</v>
      </c>
      <c r="D43" s="55"/>
      <c r="E43" s="53"/>
    </row>
    <row r="44" spans="1:5" x14ac:dyDescent="0.2">
      <c r="A44" s="54">
        <v>4168</v>
      </c>
      <c r="B44" s="55" t="s">
        <v>319</v>
      </c>
      <c r="C44" s="58">
        <v>0</v>
      </c>
      <c r="D44" s="55"/>
      <c r="E44" s="53"/>
    </row>
    <row r="45" spans="1:5" x14ac:dyDescent="0.2">
      <c r="A45" s="54">
        <v>4169</v>
      </c>
      <c r="B45" s="55" t="s">
        <v>320</v>
      </c>
      <c r="C45" s="58">
        <v>0</v>
      </c>
      <c r="D45" s="55"/>
      <c r="E45" s="53"/>
    </row>
    <row r="46" spans="1:5" x14ac:dyDescent="0.2">
      <c r="A46" s="54">
        <v>4170</v>
      </c>
      <c r="B46" s="55" t="s">
        <v>494</v>
      </c>
      <c r="C46" s="58">
        <v>0</v>
      </c>
      <c r="D46" s="55"/>
      <c r="E46" s="53"/>
    </row>
    <row r="47" spans="1:5" x14ac:dyDescent="0.2">
      <c r="A47" s="54">
        <v>4171</v>
      </c>
      <c r="B47" s="55" t="s">
        <v>495</v>
      </c>
      <c r="C47" s="58">
        <v>0</v>
      </c>
      <c r="D47" s="55"/>
      <c r="E47" s="53"/>
    </row>
    <row r="48" spans="1:5" x14ac:dyDescent="0.2">
      <c r="A48" s="54">
        <v>4172</v>
      </c>
      <c r="B48" s="55" t="s">
        <v>496</v>
      </c>
      <c r="C48" s="58">
        <v>0</v>
      </c>
      <c r="D48" s="55"/>
      <c r="E48" s="53"/>
    </row>
    <row r="49" spans="1:5" ht="22.5" x14ac:dyDescent="0.2">
      <c r="A49" s="54">
        <v>4173</v>
      </c>
      <c r="B49" s="56" t="s">
        <v>497</v>
      </c>
      <c r="C49" s="58">
        <v>0</v>
      </c>
      <c r="D49" s="55"/>
      <c r="E49" s="53"/>
    </row>
    <row r="50" spans="1:5" ht="22.5" x14ac:dyDescent="0.2">
      <c r="A50" s="54">
        <v>4174</v>
      </c>
      <c r="B50" s="56" t="s">
        <v>498</v>
      </c>
      <c r="C50" s="58">
        <v>0</v>
      </c>
      <c r="D50" s="55"/>
      <c r="E50" s="53"/>
    </row>
    <row r="51" spans="1:5" ht="22.5" x14ac:dyDescent="0.2">
      <c r="A51" s="54">
        <v>4175</v>
      </c>
      <c r="B51" s="56" t="s">
        <v>499</v>
      </c>
      <c r="C51" s="58">
        <v>0</v>
      </c>
      <c r="D51" s="55"/>
      <c r="E51" s="53"/>
    </row>
    <row r="52" spans="1:5" ht="22.5" x14ac:dyDescent="0.2">
      <c r="A52" s="54">
        <v>4176</v>
      </c>
      <c r="B52" s="56" t="s">
        <v>500</v>
      </c>
      <c r="C52" s="58">
        <v>0</v>
      </c>
      <c r="D52" s="55"/>
      <c r="E52" s="53"/>
    </row>
    <row r="53" spans="1:5" ht="22.5" x14ac:dyDescent="0.2">
      <c r="A53" s="54">
        <v>4177</v>
      </c>
      <c r="B53" s="56" t="s">
        <v>501</v>
      </c>
      <c r="C53" s="58">
        <v>0</v>
      </c>
      <c r="D53" s="55"/>
      <c r="E53" s="53"/>
    </row>
    <row r="54" spans="1:5" ht="22.5" x14ac:dyDescent="0.2">
      <c r="A54" s="54">
        <v>4178</v>
      </c>
      <c r="B54" s="56" t="s">
        <v>502</v>
      </c>
      <c r="C54" s="58">
        <v>0</v>
      </c>
      <c r="D54" s="55"/>
      <c r="E54" s="53"/>
    </row>
    <row r="55" spans="1:5" x14ac:dyDescent="0.2">
      <c r="A55" s="54"/>
      <c r="B55" s="56"/>
      <c r="C55" s="58"/>
      <c r="D55" s="55"/>
      <c r="E55" s="53"/>
    </row>
    <row r="56" spans="1:5" x14ac:dyDescent="0.2">
      <c r="A56" s="51" t="s">
        <v>567</v>
      </c>
      <c r="B56" s="51"/>
      <c r="C56" s="51"/>
      <c r="D56" s="51"/>
      <c r="E56" s="51"/>
    </row>
    <row r="57" spans="1:5" x14ac:dyDescent="0.2">
      <c r="A57" s="52" t="s">
        <v>146</v>
      </c>
      <c r="B57" s="52" t="s">
        <v>143</v>
      </c>
      <c r="C57" s="52" t="s">
        <v>144</v>
      </c>
      <c r="D57" s="52" t="s">
        <v>291</v>
      </c>
      <c r="E57" s="52"/>
    </row>
    <row r="58" spans="1:5" ht="33.75" x14ac:dyDescent="0.2">
      <c r="A58" s="54">
        <v>4200</v>
      </c>
      <c r="B58" s="56" t="s">
        <v>503</v>
      </c>
      <c r="C58" s="58">
        <f>+SUM(C59+C65)</f>
        <v>17005616.68</v>
      </c>
      <c r="D58" s="55"/>
      <c r="E58" s="53"/>
    </row>
    <row r="59" spans="1:5" ht="22.5" x14ac:dyDescent="0.2">
      <c r="A59" s="54">
        <v>4210</v>
      </c>
      <c r="B59" s="56" t="s">
        <v>504</v>
      </c>
      <c r="C59" s="58">
        <f>+SUM(C60:C64)</f>
        <v>0</v>
      </c>
      <c r="D59" s="55"/>
      <c r="E59" s="53"/>
    </row>
    <row r="60" spans="1:5" x14ac:dyDescent="0.2">
      <c r="A60" s="54">
        <v>4211</v>
      </c>
      <c r="B60" s="55" t="s">
        <v>321</v>
      </c>
      <c r="C60" s="58">
        <v>0</v>
      </c>
      <c r="D60" s="55"/>
      <c r="E60" s="53"/>
    </row>
    <row r="61" spans="1:5" x14ac:dyDescent="0.2">
      <c r="A61" s="54">
        <v>4212</v>
      </c>
      <c r="B61" s="55" t="s">
        <v>322</v>
      </c>
      <c r="C61" s="58">
        <v>0</v>
      </c>
      <c r="D61" s="55"/>
      <c r="E61" s="53"/>
    </row>
    <row r="62" spans="1:5" x14ac:dyDescent="0.2">
      <c r="A62" s="54">
        <v>4213</v>
      </c>
      <c r="B62" s="55" t="s">
        <v>323</v>
      </c>
      <c r="C62" s="58">
        <v>0</v>
      </c>
      <c r="D62" s="55"/>
      <c r="E62" s="53"/>
    </row>
    <row r="63" spans="1:5" x14ac:dyDescent="0.2">
      <c r="A63" s="54">
        <v>4214</v>
      </c>
      <c r="B63" s="55" t="s">
        <v>505</v>
      </c>
      <c r="C63" s="58">
        <v>0</v>
      </c>
      <c r="D63" s="55"/>
      <c r="E63" s="53"/>
    </row>
    <row r="64" spans="1:5" x14ac:dyDescent="0.2">
      <c r="A64" s="54">
        <v>4215</v>
      </c>
      <c r="B64" s="55" t="s">
        <v>506</v>
      </c>
      <c r="C64" s="58">
        <v>0</v>
      </c>
      <c r="D64" s="55"/>
      <c r="E64" s="53"/>
    </row>
    <row r="65" spans="1:5" x14ac:dyDescent="0.2">
      <c r="A65" s="54">
        <v>4220</v>
      </c>
      <c r="B65" s="55" t="s">
        <v>324</v>
      </c>
      <c r="C65" s="58">
        <f>+SUM(C66:C69)</f>
        <v>17005616.68</v>
      </c>
      <c r="D65" s="55"/>
      <c r="E65" s="53"/>
    </row>
    <row r="66" spans="1:5" x14ac:dyDescent="0.2">
      <c r="A66" s="54">
        <v>4221</v>
      </c>
      <c r="B66" s="55" t="s">
        <v>325</v>
      </c>
      <c r="C66" s="58">
        <v>17005616.68</v>
      </c>
      <c r="D66" s="55"/>
      <c r="E66" s="53"/>
    </row>
    <row r="67" spans="1:5" x14ac:dyDescent="0.2">
      <c r="A67" s="54">
        <v>4223</v>
      </c>
      <c r="B67" s="55" t="s">
        <v>326</v>
      </c>
      <c r="C67" s="58">
        <v>0</v>
      </c>
      <c r="D67" s="55"/>
      <c r="E67" s="53"/>
    </row>
    <row r="68" spans="1:5" x14ac:dyDescent="0.2">
      <c r="A68" s="54">
        <v>4225</v>
      </c>
      <c r="B68" s="55" t="s">
        <v>328</v>
      </c>
      <c r="C68" s="58">
        <v>0</v>
      </c>
      <c r="D68" s="55"/>
      <c r="E68" s="53"/>
    </row>
    <row r="69" spans="1:5" x14ac:dyDescent="0.2">
      <c r="A69" s="54">
        <v>4227</v>
      </c>
      <c r="B69" s="55" t="s">
        <v>507</v>
      </c>
      <c r="C69" s="58">
        <v>0</v>
      </c>
      <c r="D69" s="55"/>
      <c r="E69" s="53"/>
    </row>
    <row r="70" spans="1:5" x14ac:dyDescent="0.2">
      <c r="A70" s="53"/>
      <c r="B70" s="53"/>
      <c r="C70" s="53"/>
      <c r="D70" s="53"/>
      <c r="E70" s="53"/>
    </row>
    <row r="71" spans="1:5" x14ac:dyDescent="0.2">
      <c r="A71" s="51" t="s">
        <v>599</v>
      </c>
      <c r="B71" s="51"/>
      <c r="C71" s="51"/>
      <c r="D71" s="51"/>
      <c r="E71" s="51"/>
    </row>
    <row r="72" spans="1:5" x14ac:dyDescent="0.2">
      <c r="A72" s="52" t="s">
        <v>146</v>
      </c>
      <c r="B72" s="52" t="s">
        <v>143</v>
      </c>
      <c r="C72" s="52" t="s">
        <v>144</v>
      </c>
      <c r="D72" s="52" t="s">
        <v>147</v>
      </c>
      <c r="E72" s="52" t="s">
        <v>194</v>
      </c>
    </row>
    <row r="73" spans="1:5" x14ac:dyDescent="0.2">
      <c r="A73" s="57">
        <v>4300</v>
      </c>
      <c r="B73" s="55" t="s">
        <v>329</v>
      </c>
      <c r="C73" s="58">
        <f>+C74+C77+C83+C85+C87</f>
        <v>2458.8000000000002</v>
      </c>
      <c r="D73" s="55"/>
      <c r="E73" s="55"/>
    </row>
    <row r="74" spans="1:5" x14ac:dyDescent="0.2">
      <c r="A74" s="57">
        <v>4310</v>
      </c>
      <c r="B74" s="55" t="s">
        <v>330</v>
      </c>
      <c r="C74" s="58">
        <v>0</v>
      </c>
      <c r="D74" s="55"/>
      <c r="E74" s="55"/>
    </row>
    <row r="75" spans="1:5" x14ac:dyDescent="0.2">
      <c r="A75" s="57">
        <v>4311</v>
      </c>
      <c r="B75" s="55" t="s">
        <v>508</v>
      </c>
      <c r="C75" s="58">
        <v>0</v>
      </c>
      <c r="D75" s="55"/>
      <c r="E75" s="55"/>
    </row>
    <row r="76" spans="1:5" x14ac:dyDescent="0.2">
      <c r="A76" s="57">
        <v>4319</v>
      </c>
      <c r="B76" s="55" t="s">
        <v>331</v>
      </c>
      <c r="C76" s="58">
        <v>0</v>
      </c>
      <c r="D76" s="55"/>
      <c r="E76" s="55"/>
    </row>
    <row r="77" spans="1:5" x14ac:dyDescent="0.2">
      <c r="A77" s="57">
        <v>4320</v>
      </c>
      <c r="B77" s="55" t="s">
        <v>332</v>
      </c>
      <c r="C77" s="58">
        <v>0</v>
      </c>
      <c r="D77" s="55"/>
      <c r="E77" s="55"/>
    </row>
    <row r="78" spans="1:5" x14ac:dyDescent="0.2">
      <c r="A78" s="57">
        <v>4321</v>
      </c>
      <c r="B78" s="55" t="s">
        <v>333</v>
      </c>
      <c r="C78" s="58">
        <v>0</v>
      </c>
      <c r="D78" s="55"/>
      <c r="E78" s="55"/>
    </row>
    <row r="79" spans="1:5" x14ac:dyDescent="0.2">
      <c r="A79" s="57">
        <v>4322</v>
      </c>
      <c r="B79" s="55" t="s">
        <v>334</v>
      </c>
      <c r="C79" s="58">
        <v>0</v>
      </c>
      <c r="D79" s="55"/>
      <c r="E79" s="55"/>
    </row>
    <row r="80" spans="1:5" x14ac:dyDescent="0.2">
      <c r="A80" s="57">
        <v>4323</v>
      </c>
      <c r="B80" s="55" t="s">
        <v>335</v>
      </c>
      <c r="C80" s="58">
        <v>0</v>
      </c>
      <c r="D80" s="55"/>
      <c r="E80" s="55"/>
    </row>
    <row r="81" spans="1:5" x14ac:dyDescent="0.2">
      <c r="A81" s="57">
        <v>4324</v>
      </c>
      <c r="B81" s="55" t="s">
        <v>336</v>
      </c>
      <c r="C81" s="58">
        <v>0</v>
      </c>
      <c r="D81" s="55"/>
      <c r="E81" s="55"/>
    </row>
    <row r="82" spans="1:5" x14ac:dyDescent="0.2">
      <c r="A82" s="57">
        <v>4325</v>
      </c>
      <c r="B82" s="55" t="s">
        <v>337</v>
      </c>
      <c r="C82" s="58">
        <v>0</v>
      </c>
      <c r="D82" s="55"/>
      <c r="E82" s="55"/>
    </row>
    <row r="83" spans="1:5" x14ac:dyDescent="0.2">
      <c r="A83" s="57">
        <v>4330</v>
      </c>
      <c r="B83" s="55" t="s">
        <v>338</v>
      </c>
      <c r="C83" s="58">
        <f>+C84</f>
        <v>0</v>
      </c>
      <c r="D83" s="55"/>
      <c r="E83" s="55"/>
    </row>
    <row r="84" spans="1:5" x14ac:dyDescent="0.2">
      <c r="A84" s="57">
        <v>4331</v>
      </c>
      <c r="B84" s="55" t="s">
        <v>338</v>
      </c>
      <c r="C84" s="58">
        <v>0</v>
      </c>
      <c r="D84" s="55"/>
      <c r="E84" s="55"/>
    </row>
    <row r="85" spans="1:5" x14ac:dyDescent="0.2">
      <c r="A85" s="57">
        <v>4340</v>
      </c>
      <c r="B85" s="55" t="s">
        <v>339</v>
      </c>
      <c r="C85" s="58">
        <f>+C86</f>
        <v>0</v>
      </c>
      <c r="D85" s="55"/>
      <c r="E85" s="55"/>
    </row>
    <row r="86" spans="1:5" x14ac:dyDescent="0.2">
      <c r="A86" s="57">
        <v>4341</v>
      </c>
      <c r="B86" s="55" t="s">
        <v>339</v>
      </c>
      <c r="C86" s="58">
        <v>0</v>
      </c>
      <c r="D86" s="55"/>
      <c r="E86" s="55"/>
    </row>
    <row r="87" spans="1:5" x14ac:dyDescent="0.2">
      <c r="A87" s="57">
        <v>4390</v>
      </c>
      <c r="B87" s="55" t="s">
        <v>340</v>
      </c>
      <c r="C87" s="58">
        <f>+SUM(C88:C94)</f>
        <v>2458.8000000000002</v>
      </c>
      <c r="D87" s="55"/>
      <c r="E87" s="55"/>
    </row>
    <row r="88" spans="1:5" x14ac:dyDescent="0.2">
      <c r="A88" s="57">
        <v>4392</v>
      </c>
      <c r="B88" s="55" t="s">
        <v>341</v>
      </c>
      <c r="C88" s="58">
        <v>0</v>
      </c>
      <c r="D88" s="55"/>
      <c r="E88" s="55"/>
    </row>
    <row r="89" spans="1:5" x14ac:dyDescent="0.2">
      <c r="A89" s="57">
        <v>4393</v>
      </c>
      <c r="B89" s="55" t="s">
        <v>509</v>
      </c>
      <c r="C89" s="58">
        <v>0</v>
      </c>
      <c r="D89" s="55"/>
      <c r="E89" s="55"/>
    </row>
    <row r="90" spans="1:5" x14ac:dyDescent="0.2">
      <c r="A90" s="57">
        <v>4394</v>
      </c>
      <c r="B90" s="55" t="s">
        <v>342</v>
      </c>
      <c r="C90" s="58">
        <v>0</v>
      </c>
      <c r="D90" s="55"/>
      <c r="E90" s="55"/>
    </row>
    <row r="91" spans="1:5" x14ac:dyDescent="0.2">
      <c r="A91" s="57">
        <v>4395</v>
      </c>
      <c r="B91" s="55" t="s">
        <v>343</v>
      </c>
      <c r="C91" s="58">
        <v>0</v>
      </c>
      <c r="D91" s="55"/>
      <c r="E91" s="55"/>
    </row>
    <row r="92" spans="1:5" x14ac:dyDescent="0.2">
      <c r="A92" s="57">
        <v>4396</v>
      </c>
      <c r="B92" s="55" t="s">
        <v>344</v>
      </c>
      <c r="C92" s="58">
        <v>0</v>
      </c>
      <c r="D92" s="55"/>
      <c r="E92" s="55"/>
    </row>
    <row r="93" spans="1:5" x14ac:dyDescent="0.2">
      <c r="A93" s="57">
        <v>4397</v>
      </c>
      <c r="B93" s="55" t="s">
        <v>510</v>
      </c>
      <c r="C93" s="58">
        <v>0</v>
      </c>
      <c r="D93" s="55"/>
      <c r="E93" s="55"/>
    </row>
    <row r="94" spans="1:5" x14ac:dyDescent="0.2">
      <c r="A94" s="57">
        <v>4399</v>
      </c>
      <c r="B94" s="55" t="s">
        <v>340</v>
      </c>
      <c r="C94" s="58">
        <v>2458.8000000000002</v>
      </c>
      <c r="D94" s="55"/>
      <c r="E94" s="55"/>
    </row>
    <row r="95" spans="1:5" x14ac:dyDescent="0.2">
      <c r="A95" s="53"/>
      <c r="B95" s="53"/>
      <c r="C95" s="53"/>
      <c r="D95" s="53"/>
      <c r="E95" s="53"/>
    </row>
    <row r="96" spans="1:5" x14ac:dyDescent="0.2">
      <c r="A96" s="51" t="s">
        <v>568</v>
      </c>
      <c r="B96" s="51"/>
      <c r="C96" s="51"/>
      <c r="D96" s="51"/>
      <c r="E96" s="51"/>
    </row>
    <row r="97" spans="1:5" x14ac:dyDescent="0.2">
      <c r="A97" s="52" t="s">
        <v>146</v>
      </c>
      <c r="B97" s="52" t="s">
        <v>143</v>
      </c>
      <c r="C97" s="52" t="s">
        <v>144</v>
      </c>
      <c r="D97" s="52" t="s">
        <v>345</v>
      </c>
      <c r="E97" s="52" t="s">
        <v>194</v>
      </c>
    </row>
    <row r="98" spans="1:5" x14ac:dyDescent="0.2">
      <c r="A98" s="57">
        <v>5000</v>
      </c>
      <c r="B98" s="55" t="s">
        <v>346</v>
      </c>
      <c r="C98" s="58">
        <f>+C99+C127+C160+C170+C185+C218</f>
        <v>15595166.920000002</v>
      </c>
      <c r="D98" s="59">
        <f>IFERROR(C98/C98,"")</f>
        <v>1</v>
      </c>
      <c r="E98" s="55"/>
    </row>
    <row r="99" spans="1:5" x14ac:dyDescent="0.2">
      <c r="A99" s="57">
        <v>5100</v>
      </c>
      <c r="B99" s="55" t="s">
        <v>347</v>
      </c>
      <c r="C99" s="58">
        <f>+C100+C107+C117</f>
        <v>14570466.270000001</v>
      </c>
      <c r="D99" s="59">
        <f>IFERROR(C99/$C$98,"")</f>
        <v>0.93429370424462244</v>
      </c>
      <c r="E99" s="55"/>
    </row>
    <row r="100" spans="1:5" x14ac:dyDescent="0.2">
      <c r="A100" s="57">
        <v>5110</v>
      </c>
      <c r="B100" s="55" t="s">
        <v>348</v>
      </c>
      <c r="C100" s="58">
        <f>+SUM(C101:C106)</f>
        <v>13076864.460000001</v>
      </c>
      <c r="D100" s="59">
        <f t="shared" ref="D100:D163" si="0">IFERROR(C100/$C$98,"")</f>
        <v>0.83852032665515064</v>
      </c>
      <c r="E100" s="55"/>
    </row>
    <row r="101" spans="1:5" x14ac:dyDescent="0.2">
      <c r="A101" s="57">
        <v>5111</v>
      </c>
      <c r="B101" s="55" t="s">
        <v>349</v>
      </c>
      <c r="C101" s="58">
        <v>5067513.8</v>
      </c>
      <c r="D101" s="59">
        <f t="shared" si="0"/>
        <v>0.32494129918552994</v>
      </c>
      <c r="E101" s="55"/>
    </row>
    <row r="102" spans="1:5" x14ac:dyDescent="0.2">
      <c r="A102" s="57">
        <v>5112</v>
      </c>
      <c r="B102" s="55" t="s">
        <v>350</v>
      </c>
      <c r="C102" s="58">
        <v>4042192.93</v>
      </c>
      <c r="D102" s="59">
        <f t="shared" si="0"/>
        <v>0.25919523341658468</v>
      </c>
      <c r="E102" s="55"/>
    </row>
    <row r="103" spans="1:5" x14ac:dyDescent="0.2">
      <c r="A103" s="57">
        <v>5113</v>
      </c>
      <c r="B103" s="55" t="s">
        <v>351</v>
      </c>
      <c r="C103" s="58">
        <v>1305376.77</v>
      </c>
      <c r="D103" s="59">
        <f t="shared" si="0"/>
        <v>8.3703930627758868E-2</v>
      </c>
      <c r="E103" s="55"/>
    </row>
    <row r="104" spans="1:5" x14ac:dyDescent="0.2">
      <c r="A104" s="57">
        <v>5114</v>
      </c>
      <c r="B104" s="55" t="s">
        <v>352</v>
      </c>
      <c r="C104" s="58">
        <v>1085739.31</v>
      </c>
      <c r="D104" s="59">
        <f t="shared" si="0"/>
        <v>6.9620242961785497E-2</v>
      </c>
      <c r="E104" s="55"/>
    </row>
    <row r="105" spans="1:5" x14ac:dyDescent="0.2">
      <c r="A105" s="57">
        <v>5115</v>
      </c>
      <c r="B105" s="55" t="s">
        <v>353</v>
      </c>
      <c r="C105" s="58">
        <v>1576041.65</v>
      </c>
      <c r="D105" s="59">
        <f t="shared" si="0"/>
        <v>0.10105962046349162</v>
      </c>
      <c r="E105" s="55"/>
    </row>
    <row r="106" spans="1:5" x14ac:dyDescent="0.2">
      <c r="A106" s="57">
        <v>5116</v>
      </c>
      <c r="B106" s="55" t="s">
        <v>354</v>
      </c>
      <c r="C106" s="58">
        <f>+'[1]Balanza de Comprobación'!$G$1736</f>
        <v>0</v>
      </c>
      <c r="D106" s="59">
        <f t="shared" si="0"/>
        <v>0</v>
      </c>
      <c r="E106" s="55"/>
    </row>
    <row r="107" spans="1:5" x14ac:dyDescent="0.2">
      <c r="A107" s="57">
        <v>5120</v>
      </c>
      <c r="B107" s="55" t="s">
        <v>355</v>
      </c>
      <c r="C107" s="58">
        <v>195249.76</v>
      </c>
      <c r="D107" s="59">
        <f t="shared" si="0"/>
        <v>1.2519889078558191E-2</v>
      </c>
      <c r="E107" s="55"/>
    </row>
    <row r="108" spans="1:5" x14ac:dyDescent="0.2">
      <c r="A108" s="57">
        <v>5121</v>
      </c>
      <c r="B108" s="55" t="s">
        <v>356</v>
      </c>
      <c r="C108" s="58">
        <v>112369.76</v>
      </c>
      <c r="D108" s="59">
        <f t="shared" si="0"/>
        <v>7.2054220757260083E-3</v>
      </c>
      <c r="E108" s="55"/>
    </row>
    <row r="109" spans="1:5" x14ac:dyDescent="0.2">
      <c r="A109" s="57">
        <v>5122</v>
      </c>
      <c r="B109" s="55" t="s">
        <v>357</v>
      </c>
      <c r="C109" s="58">
        <v>182.07</v>
      </c>
      <c r="D109" s="59">
        <f t="shared" si="0"/>
        <v>1.1674770839836576E-5</v>
      </c>
      <c r="E109" s="55"/>
    </row>
    <row r="110" spans="1:5" x14ac:dyDescent="0.2">
      <c r="A110" s="57">
        <v>5123</v>
      </c>
      <c r="B110" s="55" t="s">
        <v>358</v>
      </c>
      <c r="C110" s="58">
        <f>+'[1]Balanza de Comprobación'!$G$1760</f>
        <v>0</v>
      </c>
      <c r="D110" s="59">
        <f t="shared" si="0"/>
        <v>0</v>
      </c>
      <c r="E110" s="55"/>
    </row>
    <row r="111" spans="1:5" x14ac:dyDescent="0.2">
      <c r="A111" s="57">
        <v>5124</v>
      </c>
      <c r="B111" s="55" t="s">
        <v>359</v>
      </c>
      <c r="C111" s="58">
        <v>4146.9799999999996</v>
      </c>
      <c r="D111" s="59">
        <f t="shared" si="0"/>
        <v>2.6591443498316842E-4</v>
      </c>
      <c r="E111" s="55"/>
    </row>
    <row r="112" spans="1:5" x14ac:dyDescent="0.2">
      <c r="A112" s="57">
        <v>5125</v>
      </c>
      <c r="B112" s="55" t="s">
        <v>360</v>
      </c>
      <c r="C112" s="58">
        <v>4117.32</v>
      </c>
      <c r="D112" s="59">
        <f t="shared" si="0"/>
        <v>2.6401256370778232E-4</v>
      </c>
      <c r="E112" s="55"/>
    </row>
    <row r="113" spans="1:5" x14ac:dyDescent="0.2">
      <c r="A113" s="57">
        <v>5126</v>
      </c>
      <c r="B113" s="55" t="s">
        <v>361</v>
      </c>
      <c r="C113" s="58">
        <v>55514.58</v>
      </c>
      <c r="D113" s="59">
        <f t="shared" si="0"/>
        <v>3.5597297729981587E-3</v>
      </c>
      <c r="E113" s="55"/>
    </row>
    <row r="114" spans="1:5" x14ac:dyDescent="0.2">
      <c r="A114" s="57">
        <v>5127</v>
      </c>
      <c r="B114" s="55" t="s">
        <v>362</v>
      </c>
      <c r="C114" s="58">
        <f>+'[1]Balanza de Comprobación'!$G$1785</f>
        <v>0</v>
      </c>
      <c r="D114" s="59">
        <f t="shared" si="0"/>
        <v>0</v>
      </c>
      <c r="E114" s="55"/>
    </row>
    <row r="115" spans="1:5" x14ac:dyDescent="0.2">
      <c r="A115" s="57">
        <v>5128</v>
      </c>
      <c r="B115" s="55" t="s">
        <v>363</v>
      </c>
      <c r="C115" s="58">
        <f>+'[1]Balanza de Comprobación'!$G$1792</f>
        <v>0</v>
      </c>
      <c r="D115" s="59">
        <f t="shared" si="0"/>
        <v>0</v>
      </c>
      <c r="E115" s="55"/>
    </row>
    <row r="116" spans="1:5" x14ac:dyDescent="0.2">
      <c r="A116" s="57">
        <v>5129</v>
      </c>
      <c r="B116" s="55" t="s">
        <v>364</v>
      </c>
      <c r="C116" s="58">
        <v>18919.05</v>
      </c>
      <c r="D116" s="59">
        <f t="shared" si="0"/>
        <v>1.2131354603032358E-3</v>
      </c>
      <c r="E116" s="55"/>
    </row>
    <row r="117" spans="1:5" x14ac:dyDescent="0.2">
      <c r="A117" s="57">
        <v>5130</v>
      </c>
      <c r="B117" s="55" t="s">
        <v>365</v>
      </c>
      <c r="C117" s="58">
        <v>1298352.05</v>
      </c>
      <c r="D117" s="59">
        <f t="shared" si="0"/>
        <v>8.3253488510913604E-2</v>
      </c>
      <c r="E117" s="55"/>
    </row>
    <row r="118" spans="1:5" x14ac:dyDescent="0.2">
      <c r="A118" s="57">
        <v>5131</v>
      </c>
      <c r="B118" s="55" t="s">
        <v>366</v>
      </c>
      <c r="C118" s="58">
        <v>106933.04</v>
      </c>
      <c r="D118" s="59">
        <f t="shared" si="0"/>
        <v>6.8568063778056687E-3</v>
      </c>
      <c r="E118" s="55"/>
    </row>
    <row r="119" spans="1:5" x14ac:dyDescent="0.2">
      <c r="A119" s="57">
        <v>5132</v>
      </c>
      <c r="B119" s="55" t="s">
        <v>367</v>
      </c>
      <c r="C119" s="58">
        <v>23362.75</v>
      </c>
      <c r="D119" s="59">
        <f t="shared" si="0"/>
        <v>1.498076302731872E-3</v>
      </c>
      <c r="E119" s="55"/>
    </row>
    <row r="120" spans="1:5" x14ac:dyDescent="0.2">
      <c r="A120" s="57">
        <v>5133</v>
      </c>
      <c r="B120" s="55" t="s">
        <v>368</v>
      </c>
      <c r="C120" s="58">
        <v>713165.51</v>
      </c>
      <c r="D120" s="59">
        <f t="shared" si="0"/>
        <v>4.5729905531527323E-2</v>
      </c>
      <c r="E120" s="55"/>
    </row>
    <row r="121" spans="1:5" x14ac:dyDescent="0.2">
      <c r="A121" s="57">
        <v>5134</v>
      </c>
      <c r="B121" s="55" t="s">
        <v>369</v>
      </c>
      <c r="C121" s="58">
        <v>28830.82</v>
      </c>
      <c r="D121" s="59">
        <f t="shared" si="0"/>
        <v>1.8487022388343885E-3</v>
      </c>
      <c r="E121" s="55"/>
    </row>
    <row r="122" spans="1:5" x14ac:dyDescent="0.2">
      <c r="A122" s="57">
        <v>5135</v>
      </c>
      <c r="B122" s="55" t="s">
        <v>370</v>
      </c>
      <c r="C122" s="58">
        <v>239130.21</v>
      </c>
      <c r="D122" s="59">
        <f t="shared" si="0"/>
        <v>1.5333610164398289E-2</v>
      </c>
      <c r="E122" s="55"/>
    </row>
    <row r="123" spans="1:5" x14ac:dyDescent="0.2">
      <c r="A123" s="57">
        <v>5136</v>
      </c>
      <c r="B123" s="55" t="s">
        <v>371</v>
      </c>
      <c r="C123" s="58">
        <v>20650.75</v>
      </c>
      <c r="D123" s="59">
        <f t="shared" si="0"/>
        <v>1.3241762724268422E-3</v>
      </c>
      <c r="E123" s="55"/>
    </row>
    <row r="124" spans="1:5" x14ac:dyDescent="0.2">
      <c r="A124" s="57">
        <v>5137</v>
      </c>
      <c r="B124" s="55" t="s">
        <v>372</v>
      </c>
      <c r="C124" s="58">
        <v>2305.89</v>
      </c>
      <c r="D124" s="59">
        <f t="shared" si="0"/>
        <v>1.478592702360123E-4</v>
      </c>
      <c r="E124" s="55"/>
    </row>
    <row r="125" spans="1:5" x14ac:dyDescent="0.2">
      <c r="A125" s="57">
        <v>5138</v>
      </c>
      <c r="B125" s="55" t="s">
        <v>373</v>
      </c>
      <c r="C125" s="58">
        <v>14307.09</v>
      </c>
      <c r="D125" s="59">
        <f t="shared" si="0"/>
        <v>9.1740537779380171E-4</v>
      </c>
      <c r="E125" s="55"/>
    </row>
    <row r="126" spans="1:5" x14ac:dyDescent="0.2">
      <c r="A126" s="57">
        <v>5139</v>
      </c>
      <c r="B126" s="55" t="s">
        <v>374</v>
      </c>
      <c r="C126" s="58">
        <v>149665.99</v>
      </c>
      <c r="D126" s="59">
        <f t="shared" si="0"/>
        <v>9.5969469751594032E-3</v>
      </c>
      <c r="E126" s="55"/>
    </row>
    <row r="127" spans="1:5" x14ac:dyDescent="0.2">
      <c r="A127" s="57">
        <v>5200</v>
      </c>
      <c r="B127" s="55" t="s">
        <v>375</v>
      </c>
      <c r="C127" s="58">
        <f>+C128+C131+C134+C137+C142+C146+C149+C151+C157</f>
        <v>144118.54999999999</v>
      </c>
      <c r="D127" s="59">
        <f t="shared" si="0"/>
        <v>9.241231641783542E-3</v>
      </c>
      <c r="E127" s="55"/>
    </row>
    <row r="128" spans="1:5" x14ac:dyDescent="0.2">
      <c r="A128" s="57">
        <v>5210</v>
      </c>
      <c r="B128" s="55" t="s">
        <v>376</v>
      </c>
      <c r="C128" s="58">
        <f>+SUM(C129:C130)</f>
        <v>0</v>
      </c>
      <c r="D128" s="59">
        <f t="shared" si="0"/>
        <v>0</v>
      </c>
      <c r="E128" s="55"/>
    </row>
    <row r="129" spans="1:5" x14ac:dyDescent="0.2">
      <c r="A129" s="57">
        <v>5211</v>
      </c>
      <c r="B129" s="55" t="s">
        <v>377</v>
      </c>
      <c r="C129" s="58">
        <v>0</v>
      </c>
      <c r="D129" s="59">
        <f t="shared" si="0"/>
        <v>0</v>
      </c>
      <c r="E129" s="55"/>
    </row>
    <row r="130" spans="1:5" x14ac:dyDescent="0.2">
      <c r="A130" s="57">
        <v>5212</v>
      </c>
      <c r="B130" s="55" t="s">
        <v>378</v>
      </c>
      <c r="C130" s="58">
        <v>0</v>
      </c>
      <c r="D130" s="59">
        <f t="shared" si="0"/>
        <v>0</v>
      </c>
      <c r="E130" s="55"/>
    </row>
    <row r="131" spans="1:5" x14ac:dyDescent="0.2">
      <c r="A131" s="57">
        <v>5220</v>
      </c>
      <c r="B131" s="55" t="s">
        <v>379</v>
      </c>
      <c r="C131" s="58">
        <f>+C132+C133</f>
        <v>0</v>
      </c>
      <c r="D131" s="59">
        <f t="shared" si="0"/>
        <v>0</v>
      </c>
      <c r="E131" s="55"/>
    </row>
    <row r="132" spans="1:5" x14ac:dyDescent="0.2">
      <c r="A132" s="57">
        <v>5221</v>
      </c>
      <c r="B132" s="55" t="s">
        <v>380</v>
      </c>
      <c r="C132" s="58">
        <v>0</v>
      </c>
      <c r="D132" s="59">
        <f t="shared" si="0"/>
        <v>0</v>
      </c>
      <c r="E132" s="55"/>
    </row>
    <row r="133" spans="1:5" x14ac:dyDescent="0.2">
      <c r="A133" s="57">
        <v>5222</v>
      </c>
      <c r="B133" s="55" t="s">
        <v>381</v>
      </c>
      <c r="C133" s="58">
        <v>0</v>
      </c>
      <c r="D133" s="59">
        <f t="shared" si="0"/>
        <v>0</v>
      </c>
      <c r="E133" s="55"/>
    </row>
    <row r="134" spans="1:5" x14ac:dyDescent="0.2">
      <c r="A134" s="57">
        <v>5230</v>
      </c>
      <c r="B134" s="55" t="s">
        <v>326</v>
      </c>
      <c r="C134" s="58">
        <f>+SUM(C135:C136)</f>
        <v>0</v>
      </c>
      <c r="D134" s="59">
        <f t="shared" si="0"/>
        <v>0</v>
      </c>
      <c r="E134" s="55"/>
    </row>
    <row r="135" spans="1:5" x14ac:dyDescent="0.2">
      <c r="A135" s="57">
        <v>5231</v>
      </c>
      <c r="B135" s="55" t="s">
        <v>382</v>
      </c>
      <c r="C135" s="58">
        <v>0</v>
      </c>
      <c r="D135" s="59">
        <f t="shared" si="0"/>
        <v>0</v>
      </c>
      <c r="E135" s="55"/>
    </row>
    <row r="136" spans="1:5" x14ac:dyDescent="0.2">
      <c r="A136" s="57">
        <v>5232</v>
      </c>
      <c r="B136" s="55" t="s">
        <v>383</v>
      </c>
      <c r="C136" s="58">
        <v>0</v>
      </c>
      <c r="D136" s="59">
        <f t="shared" si="0"/>
        <v>0</v>
      </c>
      <c r="E136" s="55"/>
    </row>
    <row r="137" spans="1:5" x14ac:dyDescent="0.2">
      <c r="A137" s="57">
        <v>5240</v>
      </c>
      <c r="B137" s="55" t="s">
        <v>327</v>
      </c>
      <c r="C137" s="58">
        <f>+C138+C139+C140+C141</f>
        <v>144118.54999999999</v>
      </c>
      <c r="D137" s="59">
        <f t="shared" si="0"/>
        <v>9.241231641783542E-3</v>
      </c>
      <c r="E137" s="55"/>
    </row>
    <row r="138" spans="1:5" x14ac:dyDescent="0.2">
      <c r="A138" s="57">
        <v>5241</v>
      </c>
      <c r="B138" s="55" t="s">
        <v>384</v>
      </c>
      <c r="C138" s="58">
        <v>144118.54999999999</v>
      </c>
      <c r="D138" s="59">
        <f t="shared" si="0"/>
        <v>9.241231641783542E-3</v>
      </c>
      <c r="E138" s="55"/>
    </row>
    <row r="139" spans="1:5" x14ac:dyDescent="0.2">
      <c r="A139" s="57">
        <v>5242</v>
      </c>
      <c r="B139" s="55" t="s">
        <v>385</v>
      </c>
      <c r="C139" s="58">
        <v>0</v>
      </c>
      <c r="D139" s="59">
        <f t="shared" si="0"/>
        <v>0</v>
      </c>
      <c r="E139" s="55"/>
    </row>
    <row r="140" spans="1:5" x14ac:dyDescent="0.2">
      <c r="A140" s="57">
        <v>5243</v>
      </c>
      <c r="B140" s="55" t="s">
        <v>386</v>
      </c>
      <c r="C140" s="58">
        <v>0</v>
      </c>
      <c r="D140" s="59">
        <f t="shared" si="0"/>
        <v>0</v>
      </c>
      <c r="E140" s="55"/>
    </row>
    <row r="141" spans="1:5" x14ac:dyDescent="0.2">
      <c r="A141" s="57">
        <v>5244</v>
      </c>
      <c r="B141" s="55" t="s">
        <v>387</v>
      </c>
      <c r="C141" s="58">
        <v>0</v>
      </c>
      <c r="D141" s="59">
        <f t="shared" si="0"/>
        <v>0</v>
      </c>
      <c r="E141" s="55"/>
    </row>
    <row r="142" spans="1:5" x14ac:dyDescent="0.2">
      <c r="A142" s="57">
        <v>5250</v>
      </c>
      <c r="B142" s="55" t="s">
        <v>328</v>
      </c>
      <c r="C142" s="58">
        <f>+SUM(C143:C145)</f>
        <v>0</v>
      </c>
      <c r="D142" s="59">
        <f t="shared" si="0"/>
        <v>0</v>
      </c>
      <c r="E142" s="55"/>
    </row>
    <row r="143" spans="1:5" x14ac:dyDescent="0.2">
      <c r="A143" s="57">
        <v>5251</v>
      </c>
      <c r="B143" s="55" t="s">
        <v>388</v>
      </c>
      <c r="C143" s="58">
        <v>0</v>
      </c>
      <c r="D143" s="59">
        <f t="shared" si="0"/>
        <v>0</v>
      </c>
      <c r="E143" s="55"/>
    </row>
    <row r="144" spans="1:5" x14ac:dyDescent="0.2">
      <c r="A144" s="57">
        <v>5252</v>
      </c>
      <c r="B144" s="55" t="s">
        <v>389</v>
      </c>
      <c r="C144" s="58">
        <v>0</v>
      </c>
      <c r="D144" s="59">
        <f t="shared" si="0"/>
        <v>0</v>
      </c>
      <c r="E144" s="55"/>
    </row>
    <row r="145" spans="1:5" x14ac:dyDescent="0.2">
      <c r="A145" s="57">
        <v>5259</v>
      </c>
      <c r="B145" s="55" t="s">
        <v>390</v>
      </c>
      <c r="C145" s="58">
        <v>0</v>
      </c>
      <c r="D145" s="59">
        <f t="shared" si="0"/>
        <v>0</v>
      </c>
      <c r="E145" s="55"/>
    </row>
    <row r="146" spans="1:5" x14ac:dyDescent="0.2">
      <c r="A146" s="57">
        <v>5260</v>
      </c>
      <c r="B146" s="55" t="s">
        <v>391</v>
      </c>
      <c r="C146" s="58">
        <f>+SUM(C147:C148)</f>
        <v>0</v>
      </c>
      <c r="D146" s="59">
        <f t="shared" si="0"/>
        <v>0</v>
      </c>
      <c r="E146" s="55"/>
    </row>
    <row r="147" spans="1:5" x14ac:dyDescent="0.2">
      <c r="A147" s="57">
        <v>5261</v>
      </c>
      <c r="B147" s="55" t="s">
        <v>392</v>
      </c>
      <c r="C147" s="58">
        <v>0</v>
      </c>
      <c r="D147" s="59">
        <f t="shared" si="0"/>
        <v>0</v>
      </c>
      <c r="E147" s="55"/>
    </row>
    <row r="148" spans="1:5" x14ac:dyDescent="0.2">
      <c r="A148" s="57">
        <v>5262</v>
      </c>
      <c r="B148" s="55" t="s">
        <v>393</v>
      </c>
      <c r="C148" s="58">
        <v>0</v>
      </c>
      <c r="D148" s="59">
        <f t="shared" si="0"/>
        <v>0</v>
      </c>
      <c r="E148" s="55"/>
    </row>
    <row r="149" spans="1:5" x14ac:dyDescent="0.2">
      <c r="A149" s="57">
        <v>5270</v>
      </c>
      <c r="B149" s="55" t="s">
        <v>394</v>
      </c>
      <c r="C149" s="58">
        <v>0</v>
      </c>
      <c r="D149" s="59">
        <f t="shared" si="0"/>
        <v>0</v>
      </c>
      <c r="E149" s="55"/>
    </row>
    <row r="150" spans="1:5" x14ac:dyDescent="0.2">
      <c r="A150" s="57">
        <v>5271</v>
      </c>
      <c r="B150" s="55" t="s">
        <v>395</v>
      </c>
      <c r="C150" s="58">
        <v>0</v>
      </c>
      <c r="D150" s="59">
        <f t="shared" si="0"/>
        <v>0</v>
      </c>
      <c r="E150" s="55"/>
    </row>
    <row r="151" spans="1:5" x14ac:dyDescent="0.2">
      <c r="A151" s="57">
        <v>5280</v>
      </c>
      <c r="B151" s="55" t="s">
        <v>396</v>
      </c>
      <c r="C151" s="58">
        <v>0</v>
      </c>
      <c r="D151" s="59">
        <f t="shared" si="0"/>
        <v>0</v>
      </c>
      <c r="E151" s="55"/>
    </row>
    <row r="152" spans="1:5" x14ac:dyDescent="0.2">
      <c r="A152" s="57">
        <v>5281</v>
      </c>
      <c r="B152" s="55" t="s">
        <v>397</v>
      </c>
      <c r="C152" s="58">
        <v>0</v>
      </c>
      <c r="D152" s="59">
        <f t="shared" si="0"/>
        <v>0</v>
      </c>
      <c r="E152" s="55"/>
    </row>
    <row r="153" spans="1:5" x14ac:dyDescent="0.2">
      <c r="A153" s="57">
        <v>5282</v>
      </c>
      <c r="B153" s="55" t="s">
        <v>398</v>
      </c>
      <c r="C153" s="58">
        <v>0</v>
      </c>
      <c r="D153" s="59">
        <f t="shared" si="0"/>
        <v>0</v>
      </c>
      <c r="E153" s="55"/>
    </row>
    <row r="154" spans="1:5" x14ac:dyDescent="0.2">
      <c r="A154" s="57">
        <v>5283</v>
      </c>
      <c r="B154" s="55" t="s">
        <v>399</v>
      </c>
      <c r="C154" s="58">
        <v>0</v>
      </c>
      <c r="D154" s="59">
        <f t="shared" si="0"/>
        <v>0</v>
      </c>
      <c r="E154" s="55"/>
    </row>
    <row r="155" spans="1:5" x14ac:dyDescent="0.2">
      <c r="A155" s="57">
        <v>5284</v>
      </c>
      <c r="B155" s="55" t="s">
        <v>400</v>
      </c>
      <c r="C155" s="58">
        <v>0</v>
      </c>
      <c r="D155" s="59">
        <f t="shared" si="0"/>
        <v>0</v>
      </c>
      <c r="E155" s="55"/>
    </row>
    <row r="156" spans="1:5" x14ac:dyDescent="0.2">
      <c r="A156" s="57">
        <v>5285</v>
      </c>
      <c r="B156" s="55" t="s">
        <v>401</v>
      </c>
      <c r="C156" s="58">
        <v>0</v>
      </c>
      <c r="D156" s="59">
        <f t="shared" si="0"/>
        <v>0</v>
      </c>
      <c r="E156" s="55"/>
    </row>
    <row r="157" spans="1:5" x14ac:dyDescent="0.2">
      <c r="A157" s="57">
        <v>5290</v>
      </c>
      <c r="B157" s="55" t="s">
        <v>402</v>
      </c>
      <c r="C157" s="58">
        <v>0</v>
      </c>
      <c r="D157" s="59">
        <f t="shared" si="0"/>
        <v>0</v>
      </c>
      <c r="E157" s="55"/>
    </row>
    <row r="158" spans="1:5" x14ac:dyDescent="0.2">
      <c r="A158" s="57">
        <v>5291</v>
      </c>
      <c r="B158" s="55" t="s">
        <v>403</v>
      </c>
      <c r="C158" s="58">
        <v>0</v>
      </c>
      <c r="D158" s="59">
        <f t="shared" si="0"/>
        <v>0</v>
      </c>
      <c r="E158" s="55"/>
    </row>
    <row r="159" spans="1:5" x14ac:dyDescent="0.2">
      <c r="A159" s="57">
        <v>5292</v>
      </c>
      <c r="B159" s="55" t="s">
        <v>404</v>
      </c>
      <c r="C159" s="58">
        <v>0</v>
      </c>
      <c r="D159" s="59">
        <f t="shared" si="0"/>
        <v>0</v>
      </c>
      <c r="E159" s="55"/>
    </row>
    <row r="160" spans="1:5" x14ac:dyDescent="0.2">
      <c r="A160" s="57">
        <v>5300</v>
      </c>
      <c r="B160" s="55" t="s">
        <v>405</v>
      </c>
      <c r="C160" s="58">
        <v>0</v>
      </c>
      <c r="D160" s="59">
        <f t="shared" si="0"/>
        <v>0</v>
      </c>
      <c r="E160" s="55"/>
    </row>
    <row r="161" spans="1:5" x14ac:dyDescent="0.2">
      <c r="A161" s="57">
        <v>5310</v>
      </c>
      <c r="B161" s="55" t="s">
        <v>321</v>
      </c>
      <c r="C161" s="58">
        <v>0</v>
      </c>
      <c r="D161" s="59">
        <f t="shared" si="0"/>
        <v>0</v>
      </c>
      <c r="E161" s="55"/>
    </row>
    <row r="162" spans="1:5" x14ac:dyDescent="0.2">
      <c r="A162" s="57">
        <v>5311</v>
      </c>
      <c r="B162" s="55" t="s">
        <v>406</v>
      </c>
      <c r="C162" s="58">
        <v>0</v>
      </c>
      <c r="D162" s="59">
        <f t="shared" si="0"/>
        <v>0</v>
      </c>
      <c r="E162" s="55"/>
    </row>
    <row r="163" spans="1:5" x14ac:dyDescent="0.2">
      <c r="A163" s="57">
        <v>5312</v>
      </c>
      <c r="B163" s="55" t="s">
        <v>407</v>
      </c>
      <c r="C163" s="58">
        <v>0</v>
      </c>
      <c r="D163" s="59">
        <f t="shared" si="0"/>
        <v>0</v>
      </c>
      <c r="E163" s="55"/>
    </row>
    <row r="164" spans="1:5" x14ac:dyDescent="0.2">
      <c r="A164" s="57">
        <v>5320</v>
      </c>
      <c r="B164" s="55" t="s">
        <v>322</v>
      </c>
      <c r="C164" s="58">
        <v>0</v>
      </c>
      <c r="D164" s="59">
        <f t="shared" ref="D164:D220" si="1">IFERROR(C164/$C$98,"")</f>
        <v>0</v>
      </c>
      <c r="E164" s="55"/>
    </row>
    <row r="165" spans="1:5" x14ac:dyDescent="0.2">
      <c r="A165" s="57">
        <v>5321</v>
      </c>
      <c r="B165" s="55" t="s">
        <v>408</v>
      </c>
      <c r="C165" s="58">
        <v>0</v>
      </c>
      <c r="D165" s="59">
        <f t="shared" si="1"/>
        <v>0</v>
      </c>
      <c r="E165" s="55"/>
    </row>
    <row r="166" spans="1:5" x14ac:dyDescent="0.2">
      <c r="A166" s="57">
        <v>5322</v>
      </c>
      <c r="B166" s="55" t="s">
        <v>409</v>
      </c>
      <c r="C166" s="58">
        <v>0</v>
      </c>
      <c r="D166" s="59">
        <f t="shared" si="1"/>
        <v>0</v>
      </c>
      <c r="E166" s="55"/>
    </row>
    <row r="167" spans="1:5" x14ac:dyDescent="0.2">
      <c r="A167" s="57">
        <v>5330</v>
      </c>
      <c r="B167" s="55" t="s">
        <v>323</v>
      </c>
      <c r="C167" s="58">
        <v>0</v>
      </c>
      <c r="D167" s="59">
        <f t="shared" si="1"/>
        <v>0</v>
      </c>
      <c r="E167" s="55"/>
    </row>
    <row r="168" spans="1:5" x14ac:dyDescent="0.2">
      <c r="A168" s="57">
        <v>5331</v>
      </c>
      <c r="B168" s="55" t="s">
        <v>410</v>
      </c>
      <c r="C168" s="58">
        <v>0</v>
      </c>
      <c r="D168" s="59">
        <f t="shared" si="1"/>
        <v>0</v>
      </c>
      <c r="E168" s="55"/>
    </row>
    <row r="169" spans="1:5" x14ac:dyDescent="0.2">
      <c r="A169" s="57">
        <v>5332</v>
      </c>
      <c r="B169" s="55" t="s">
        <v>411</v>
      </c>
      <c r="C169" s="58">
        <v>0</v>
      </c>
      <c r="D169" s="59">
        <f t="shared" si="1"/>
        <v>0</v>
      </c>
      <c r="E169" s="55"/>
    </row>
    <row r="170" spans="1:5" x14ac:dyDescent="0.2">
      <c r="A170" s="57">
        <v>5400</v>
      </c>
      <c r="B170" s="55" t="s">
        <v>412</v>
      </c>
      <c r="C170" s="58">
        <v>0</v>
      </c>
      <c r="D170" s="59">
        <f t="shared" si="1"/>
        <v>0</v>
      </c>
      <c r="E170" s="55"/>
    </row>
    <row r="171" spans="1:5" x14ac:dyDescent="0.2">
      <c r="A171" s="57">
        <v>5410</v>
      </c>
      <c r="B171" s="55" t="s">
        <v>413</v>
      </c>
      <c r="C171" s="58">
        <v>0</v>
      </c>
      <c r="D171" s="59">
        <f t="shared" si="1"/>
        <v>0</v>
      </c>
      <c r="E171" s="55"/>
    </row>
    <row r="172" spans="1:5" x14ac:dyDescent="0.2">
      <c r="A172" s="57">
        <v>5411</v>
      </c>
      <c r="B172" s="55" t="s">
        <v>414</v>
      </c>
      <c r="C172" s="58">
        <v>0</v>
      </c>
      <c r="D172" s="59">
        <f t="shared" si="1"/>
        <v>0</v>
      </c>
      <c r="E172" s="55"/>
    </row>
    <row r="173" spans="1:5" x14ac:dyDescent="0.2">
      <c r="A173" s="57">
        <v>5412</v>
      </c>
      <c r="B173" s="55" t="s">
        <v>415</v>
      </c>
      <c r="C173" s="58">
        <v>0</v>
      </c>
      <c r="D173" s="59">
        <f t="shared" si="1"/>
        <v>0</v>
      </c>
      <c r="E173" s="55"/>
    </row>
    <row r="174" spans="1:5" x14ac:dyDescent="0.2">
      <c r="A174" s="57">
        <v>5420</v>
      </c>
      <c r="B174" s="55" t="s">
        <v>416</v>
      </c>
      <c r="C174" s="58">
        <v>0</v>
      </c>
      <c r="D174" s="59">
        <f t="shared" si="1"/>
        <v>0</v>
      </c>
      <c r="E174" s="55"/>
    </row>
    <row r="175" spans="1:5" x14ac:dyDescent="0.2">
      <c r="A175" s="57">
        <v>5421</v>
      </c>
      <c r="B175" s="55" t="s">
        <v>417</v>
      </c>
      <c r="C175" s="58">
        <v>0</v>
      </c>
      <c r="D175" s="59">
        <f t="shared" si="1"/>
        <v>0</v>
      </c>
      <c r="E175" s="55"/>
    </row>
    <row r="176" spans="1:5" x14ac:dyDescent="0.2">
      <c r="A176" s="57">
        <v>5422</v>
      </c>
      <c r="B176" s="55" t="s">
        <v>418</v>
      </c>
      <c r="C176" s="58">
        <v>0</v>
      </c>
      <c r="D176" s="59">
        <f t="shared" si="1"/>
        <v>0</v>
      </c>
      <c r="E176" s="55"/>
    </row>
    <row r="177" spans="1:5" x14ac:dyDescent="0.2">
      <c r="A177" s="57">
        <v>5430</v>
      </c>
      <c r="B177" s="55" t="s">
        <v>419</v>
      </c>
      <c r="C177" s="58">
        <v>0</v>
      </c>
      <c r="D177" s="59">
        <f t="shared" si="1"/>
        <v>0</v>
      </c>
      <c r="E177" s="55"/>
    </row>
    <row r="178" spans="1:5" x14ac:dyDescent="0.2">
      <c r="A178" s="57">
        <v>5431</v>
      </c>
      <c r="B178" s="55" t="s">
        <v>420</v>
      </c>
      <c r="C178" s="58">
        <v>0</v>
      </c>
      <c r="D178" s="59">
        <f t="shared" si="1"/>
        <v>0</v>
      </c>
      <c r="E178" s="55"/>
    </row>
    <row r="179" spans="1:5" x14ac:dyDescent="0.2">
      <c r="A179" s="57">
        <v>5432</v>
      </c>
      <c r="B179" s="55" t="s">
        <v>421</v>
      </c>
      <c r="C179" s="58">
        <v>0</v>
      </c>
      <c r="D179" s="59">
        <f t="shared" si="1"/>
        <v>0</v>
      </c>
      <c r="E179" s="55"/>
    </row>
    <row r="180" spans="1:5" x14ac:dyDescent="0.2">
      <c r="A180" s="57">
        <v>5440</v>
      </c>
      <c r="B180" s="55" t="s">
        <v>422</v>
      </c>
      <c r="C180" s="58">
        <v>0</v>
      </c>
      <c r="D180" s="59">
        <f t="shared" si="1"/>
        <v>0</v>
      </c>
      <c r="E180" s="55"/>
    </row>
    <row r="181" spans="1:5" x14ac:dyDescent="0.2">
      <c r="A181" s="57">
        <v>5441</v>
      </c>
      <c r="B181" s="55" t="s">
        <v>422</v>
      </c>
      <c r="C181" s="58">
        <v>0</v>
      </c>
      <c r="D181" s="59">
        <f t="shared" si="1"/>
        <v>0</v>
      </c>
      <c r="E181" s="55"/>
    </row>
    <row r="182" spans="1:5" x14ac:dyDescent="0.2">
      <c r="A182" s="57">
        <v>5450</v>
      </c>
      <c r="B182" s="55" t="s">
        <v>423</v>
      </c>
      <c r="C182" s="58">
        <v>0</v>
      </c>
      <c r="D182" s="59">
        <f t="shared" si="1"/>
        <v>0</v>
      </c>
      <c r="E182" s="55"/>
    </row>
    <row r="183" spans="1:5" x14ac:dyDescent="0.2">
      <c r="A183" s="57">
        <v>5451</v>
      </c>
      <c r="B183" s="55" t="s">
        <v>424</v>
      </c>
      <c r="C183" s="58">
        <v>0</v>
      </c>
      <c r="D183" s="59">
        <f t="shared" si="1"/>
        <v>0</v>
      </c>
      <c r="E183" s="55"/>
    </row>
    <row r="184" spans="1:5" x14ac:dyDescent="0.2">
      <c r="A184" s="57">
        <v>5452</v>
      </c>
      <c r="B184" s="55" t="s">
        <v>425</v>
      </c>
      <c r="C184" s="58">
        <v>0</v>
      </c>
      <c r="D184" s="59">
        <f t="shared" si="1"/>
        <v>0</v>
      </c>
      <c r="E184" s="55"/>
    </row>
    <row r="185" spans="1:5" x14ac:dyDescent="0.2">
      <c r="A185" s="57">
        <v>5500</v>
      </c>
      <c r="B185" s="55" t="s">
        <v>426</v>
      </c>
      <c r="C185" s="58">
        <f>+C186+C195+C198</f>
        <v>880582.10000000009</v>
      </c>
      <c r="D185" s="59">
        <f t="shared" si="1"/>
        <v>5.6465064113593984E-2</v>
      </c>
      <c r="E185" s="55"/>
    </row>
    <row r="186" spans="1:5" x14ac:dyDescent="0.2">
      <c r="A186" s="57">
        <v>5510</v>
      </c>
      <c r="B186" s="55" t="s">
        <v>427</v>
      </c>
      <c r="C186" s="58">
        <f>+SUM(C187:C194)</f>
        <v>880582.10000000009</v>
      </c>
      <c r="D186" s="59">
        <f t="shared" si="1"/>
        <v>5.6465064113593984E-2</v>
      </c>
      <c r="E186" s="55"/>
    </row>
    <row r="187" spans="1:5" x14ac:dyDescent="0.2">
      <c r="A187" s="57">
        <v>5511</v>
      </c>
      <c r="B187" s="55" t="s">
        <v>428</v>
      </c>
      <c r="C187" s="58">
        <v>0</v>
      </c>
      <c r="D187" s="59">
        <f t="shared" si="1"/>
        <v>0</v>
      </c>
      <c r="E187" s="55"/>
    </row>
    <row r="188" spans="1:5" x14ac:dyDescent="0.2">
      <c r="A188" s="57">
        <v>5512</v>
      </c>
      <c r="B188" s="55" t="s">
        <v>429</v>
      </c>
      <c r="C188" s="58">
        <v>0</v>
      </c>
      <c r="D188" s="59">
        <f t="shared" si="1"/>
        <v>0</v>
      </c>
      <c r="E188" s="55"/>
    </row>
    <row r="189" spans="1:5" x14ac:dyDescent="0.2">
      <c r="A189" s="57">
        <v>5513</v>
      </c>
      <c r="B189" s="55" t="s">
        <v>430</v>
      </c>
      <c r="C189" s="58">
        <v>666635.04</v>
      </c>
      <c r="D189" s="59">
        <f t="shared" si="1"/>
        <v>4.2746258723596914E-2</v>
      </c>
      <c r="E189" s="55"/>
    </row>
    <row r="190" spans="1:5" x14ac:dyDescent="0.2">
      <c r="A190" s="57">
        <v>5514</v>
      </c>
      <c r="B190" s="55" t="s">
        <v>431</v>
      </c>
      <c r="C190" s="58">
        <v>0</v>
      </c>
      <c r="D190" s="59">
        <f t="shared" si="1"/>
        <v>0</v>
      </c>
      <c r="E190" s="55"/>
    </row>
    <row r="191" spans="1:5" x14ac:dyDescent="0.2">
      <c r="A191" s="57">
        <v>5515</v>
      </c>
      <c r="B191" s="55" t="s">
        <v>432</v>
      </c>
      <c r="C191" s="58">
        <v>210626.9</v>
      </c>
      <c r="D191" s="59">
        <f t="shared" si="1"/>
        <v>1.3505908662630715E-2</v>
      </c>
      <c r="E191" s="55"/>
    </row>
    <row r="192" spans="1:5" x14ac:dyDescent="0.2">
      <c r="A192" s="57">
        <v>5516</v>
      </c>
      <c r="B192" s="55" t="s">
        <v>433</v>
      </c>
      <c r="C192" s="58">
        <v>0</v>
      </c>
      <c r="D192" s="59">
        <f t="shared" si="1"/>
        <v>0</v>
      </c>
      <c r="E192" s="55"/>
    </row>
    <row r="193" spans="1:5" x14ac:dyDescent="0.2">
      <c r="A193" s="57">
        <v>5517</v>
      </c>
      <c r="B193" s="55" t="s">
        <v>434</v>
      </c>
      <c r="C193" s="58">
        <v>3320.16</v>
      </c>
      <c r="D193" s="59">
        <f t="shared" si="1"/>
        <v>2.1289672736635252E-4</v>
      </c>
      <c r="E193" s="55"/>
    </row>
    <row r="194" spans="1:5" x14ac:dyDescent="0.2">
      <c r="A194" s="57">
        <v>5518</v>
      </c>
      <c r="B194" s="55" t="s">
        <v>81</v>
      </c>
      <c r="C194" s="58">
        <v>0</v>
      </c>
      <c r="D194" s="59">
        <f t="shared" si="1"/>
        <v>0</v>
      </c>
      <c r="E194" s="55"/>
    </row>
    <row r="195" spans="1:5" x14ac:dyDescent="0.2">
      <c r="A195" s="57">
        <v>5520</v>
      </c>
      <c r="B195" s="55" t="s">
        <v>80</v>
      </c>
      <c r="C195" s="58">
        <v>0</v>
      </c>
      <c r="D195" s="59">
        <f t="shared" si="1"/>
        <v>0</v>
      </c>
      <c r="E195" s="55"/>
    </row>
    <row r="196" spans="1:5" x14ac:dyDescent="0.2">
      <c r="A196" s="57">
        <v>5521</v>
      </c>
      <c r="B196" s="55" t="s">
        <v>435</v>
      </c>
      <c r="C196" s="58">
        <v>0</v>
      </c>
      <c r="D196" s="59">
        <f t="shared" si="1"/>
        <v>0</v>
      </c>
      <c r="E196" s="55"/>
    </row>
    <row r="197" spans="1:5" x14ac:dyDescent="0.2">
      <c r="A197" s="57">
        <v>5522</v>
      </c>
      <c r="B197" s="55" t="s">
        <v>436</v>
      </c>
      <c r="C197" s="58">
        <v>0</v>
      </c>
      <c r="D197" s="59">
        <f t="shared" si="1"/>
        <v>0</v>
      </c>
      <c r="E197" s="55"/>
    </row>
    <row r="198" spans="1:5" x14ac:dyDescent="0.2">
      <c r="A198" s="57">
        <v>5530</v>
      </c>
      <c r="B198" s="55" t="s">
        <v>437</v>
      </c>
      <c r="C198" s="58">
        <v>0</v>
      </c>
      <c r="D198" s="59">
        <f t="shared" si="1"/>
        <v>0</v>
      </c>
      <c r="E198" s="55"/>
    </row>
    <row r="199" spans="1:5" x14ac:dyDescent="0.2">
      <c r="A199" s="57">
        <v>5531</v>
      </c>
      <c r="B199" s="55" t="s">
        <v>438</v>
      </c>
      <c r="C199" s="58">
        <v>0</v>
      </c>
      <c r="D199" s="59">
        <f t="shared" si="1"/>
        <v>0</v>
      </c>
      <c r="E199" s="55"/>
    </row>
    <row r="200" spans="1:5" x14ac:dyDescent="0.2">
      <c r="A200" s="57">
        <v>5532</v>
      </c>
      <c r="B200" s="55" t="s">
        <v>439</v>
      </c>
      <c r="C200" s="58">
        <v>0</v>
      </c>
      <c r="D200" s="59">
        <f t="shared" si="1"/>
        <v>0</v>
      </c>
      <c r="E200" s="55"/>
    </row>
    <row r="201" spans="1:5" x14ac:dyDescent="0.2">
      <c r="A201" s="57">
        <v>5533</v>
      </c>
      <c r="B201" s="55" t="s">
        <v>440</v>
      </c>
      <c r="C201" s="58">
        <v>0</v>
      </c>
      <c r="D201" s="59">
        <f t="shared" si="1"/>
        <v>0</v>
      </c>
      <c r="E201" s="55"/>
    </row>
    <row r="202" spans="1:5" x14ac:dyDescent="0.2">
      <c r="A202" s="57">
        <v>5534</v>
      </c>
      <c r="B202" s="55" t="s">
        <v>441</v>
      </c>
      <c r="C202" s="58">
        <v>0</v>
      </c>
      <c r="D202" s="59">
        <f t="shared" si="1"/>
        <v>0</v>
      </c>
      <c r="E202" s="55"/>
    </row>
    <row r="203" spans="1:5" x14ac:dyDescent="0.2">
      <c r="A203" s="57">
        <v>5535</v>
      </c>
      <c r="B203" s="55" t="s">
        <v>442</v>
      </c>
      <c r="C203" s="58">
        <v>0</v>
      </c>
      <c r="D203" s="59">
        <f t="shared" si="1"/>
        <v>0</v>
      </c>
      <c r="E203" s="55"/>
    </row>
    <row r="204" spans="1:5" x14ac:dyDescent="0.2">
      <c r="A204" s="57">
        <v>5540</v>
      </c>
      <c r="B204" s="55" t="s">
        <v>443</v>
      </c>
      <c r="C204" s="58">
        <v>0</v>
      </c>
      <c r="D204" s="59">
        <f t="shared" si="1"/>
        <v>0</v>
      </c>
      <c r="E204" s="55"/>
    </row>
    <row r="205" spans="1:5" x14ac:dyDescent="0.2">
      <c r="A205" s="57">
        <v>5541</v>
      </c>
      <c r="B205" s="55" t="s">
        <v>443</v>
      </c>
      <c r="C205" s="58">
        <v>0</v>
      </c>
      <c r="D205" s="59">
        <f t="shared" si="1"/>
        <v>0</v>
      </c>
      <c r="E205" s="55"/>
    </row>
    <row r="206" spans="1:5" x14ac:dyDescent="0.2">
      <c r="A206" s="57">
        <v>5550</v>
      </c>
      <c r="B206" s="55" t="s">
        <v>444</v>
      </c>
      <c r="C206" s="58">
        <v>0</v>
      </c>
      <c r="D206" s="59">
        <f t="shared" si="1"/>
        <v>0</v>
      </c>
      <c r="E206" s="55"/>
    </row>
    <row r="207" spans="1:5" x14ac:dyDescent="0.2">
      <c r="A207" s="57">
        <v>5551</v>
      </c>
      <c r="B207" s="55" t="s">
        <v>444</v>
      </c>
      <c r="C207" s="58">
        <v>0</v>
      </c>
      <c r="D207" s="59">
        <f t="shared" si="1"/>
        <v>0</v>
      </c>
      <c r="E207" s="55"/>
    </row>
    <row r="208" spans="1:5" x14ac:dyDescent="0.2">
      <c r="A208" s="57">
        <v>5590</v>
      </c>
      <c r="B208" s="55" t="s">
        <v>445</v>
      </c>
      <c r="C208" s="58">
        <v>0</v>
      </c>
      <c r="D208" s="59">
        <f t="shared" si="1"/>
        <v>0</v>
      </c>
      <c r="E208" s="55"/>
    </row>
    <row r="209" spans="1:5" x14ac:dyDescent="0.2">
      <c r="A209" s="57">
        <v>5591</v>
      </c>
      <c r="B209" s="55" t="s">
        <v>446</v>
      </c>
      <c r="C209" s="58">
        <v>0</v>
      </c>
      <c r="D209" s="59">
        <f t="shared" si="1"/>
        <v>0</v>
      </c>
      <c r="E209" s="55"/>
    </row>
    <row r="210" spans="1:5" x14ac:dyDescent="0.2">
      <c r="A210" s="57">
        <v>5592</v>
      </c>
      <c r="B210" s="55" t="s">
        <v>447</v>
      </c>
      <c r="C210" s="58">
        <v>0</v>
      </c>
      <c r="D210" s="59">
        <f t="shared" si="1"/>
        <v>0</v>
      </c>
      <c r="E210" s="55"/>
    </row>
    <row r="211" spans="1:5" x14ac:dyDescent="0.2">
      <c r="A211" s="57">
        <v>5593</v>
      </c>
      <c r="B211" s="55" t="s">
        <v>448</v>
      </c>
      <c r="C211" s="58">
        <v>0</v>
      </c>
      <c r="D211" s="59">
        <f t="shared" si="1"/>
        <v>0</v>
      </c>
      <c r="E211" s="55"/>
    </row>
    <row r="212" spans="1:5" x14ac:dyDescent="0.2">
      <c r="A212" s="57">
        <v>5594</v>
      </c>
      <c r="B212" s="55" t="s">
        <v>511</v>
      </c>
      <c r="C212" s="58">
        <v>0</v>
      </c>
      <c r="D212" s="59">
        <f t="shared" si="1"/>
        <v>0</v>
      </c>
      <c r="E212" s="55"/>
    </row>
    <row r="213" spans="1:5" x14ac:dyDescent="0.2">
      <c r="A213" s="57">
        <v>5595</v>
      </c>
      <c r="B213" s="55" t="s">
        <v>449</v>
      </c>
      <c r="C213" s="58">
        <v>0</v>
      </c>
      <c r="D213" s="59">
        <f t="shared" si="1"/>
        <v>0</v>
      </c>
      <c r="E213" s="55"/>
    </row>
    <row r="214" spans="1:5" x14ac:dyDescent="0.2">
      <c r="A214" s="57">
        <v>5596</v>
      </c>
      <c r="B214" s="55" t="s">
        <v>343</v>
      </c>
      <c r="C214" s="58">
        <v>0</v>
      </c>
      <c r="D214" s="59">
        <f t="shared" si="1"/>
        <v>0</v>
      </c>
      <c r="E214" s="55"/>
    </row>
    <row r="215" spans="1:5" x14ac:dyDescent="0.2">
      <c r="A215" s="57">
        <v>5597</v>
      </c>
      <c r="B215" s="55" t="s">
        <v>450</v>
      </c>
      <c r="C215" s="58">
        <v>0</v>
      </c>
      <c r="D215" s="59">
        <f t="shared" si="1"/>
        <v>0</v>
      </c>
      <c r="E215" s="55"/>
    </row>
    <row r="216" spans="1:5" x14ac:dyDescent="0.2">
      <c r="A216" s="57">
        <v>5598</v>
      </c>
      <c r="B216" s="55" t="s">
        <v>512</v>
      </c>
      <c r="C216" s="58">
        <v>0</v>
      </c>
      <c r="D216" s="59">
        <f t="shared" si="1"/>
        <v>0</v>
      </c>
      <c r="E216" s="55"/>
    </row>
    <row r="217" spans="1:5" x14ac:dyDescent="0.2">
      <c r="A217" s="57">
        <v>5599</v>
      </c>
      <c r="B217" s="55" t="s">
        <v>451</v>
      </c>
      <c r="C217" s="58">
        <v>0</v>
      </c>
      <c r="D217" s="59">
        <f t="shared" si="1"/>
        <v>0</v>
      </c>
      <c r="E217" s="55"/>
    </row>
    <row r="218" spans="1:5" x14ac:dyDescent="0.2">
      <c r="A218" s="57">
        <v>5600</v>
      </c>
      <c r="B218" s="55" t="s">
        <v>79</v>
      </c>
      <c r="C218" s="58">
        <v>0</v>
      </c>
      <c r="D218" s="59">
        <f t="shared" si="1"/>
        <v>0</v>
      </c>
      <c r="E218" s="55"/>
    </row>
    <row r="219" spans="1:5" x14ac:dyDescent="0.2">
      <c r="A219" s="57">
        <v>5610</v>
      </c>
      <c r="B219" s="55" t="s">
        <v>452</v>
      </c>
      <c r="C219" s="58">
        <v>0</v>
      </c>
      <c r="D219" s="59">
        <f t="shared" si="1"/>
        <v>0</v>
      </c>
      <c r="E219" s="55"/>
    </row>
    <row r="220" spans="1:5" x14ac:dyDescent="0.2">
      <c r="A220" s="57">
        <v>5611</v>
      </c>
      <c r="B220" s="55" t="s">
        <v>453</v>
      </c>
      <c r="C220" s="58">
        <v>0</v>
      </c>
      <c r="D220" s="59">
        <f t="shared" si="1"/>
        <v>0</v>
      </c>
      <c r="E220" s="55"/>
    </row>
    <row r="222" spans="1:5" x14ac:dyDescent="0.2">
      <c r="B222" s="29" t="s">
        <v>649</v>
      </c>
    </row>
    <row r="225" spans="2:3" x14ac:dyDescent="0.2">
      <c r="B225" s="117" t="s">
        <v>654</v>
      </c>
      <c r="C225" s="115" t="s">
        <v>652</v>
      </c>
    </row>
    <row r="226" spans="2:3" ht="45" x14ac:dyDescent="0.2">
      <c r="B226" s="117" t="s">
        <v>655</v>
      </c>
      <c r="C226" s="116" t="s">
        <v>653</v>
      </c>
    </row>
    <row r="227" spans="2:3" x14ac:dyDescent="0.2">
      <c r="B227" s="115"/>
      <c r="C227" s="11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fitToHeight="3" orientation="portrait" horizontalDpi="4294967293" verticalDpi="0" r:id="rId1"/>
  <ignoredErrors>
    <ignoredError sqref="C1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17" t="s">
        <v>173</v>
      </c>
      <c r="B2" s="15" t="s">
        <v>50</v>
      </c>
    </row>
    <row r="3" spans="1:2" x14ac:dyDescent="0.2">
      <c r="A3" s="23"/>
      <c r="B3" s="4"/>
    </row>
    <row r="4" spans="1:2" ht="15" customHeight="1" x14ac:dyDescent="0.2">
      <c r="A4" s="88" t="s">
        <v>569</v>
      </c>
      <c r="B4" s="18" t="s">
        <v>78</v>
      </c>
    </row>
    <row r="5" spans="1:2" ht="15" customHeight="1" x14ac:dyDescent="0.2">
      <c r="A5" s="89"/>
      <c r="B5" s="18" t="s">
        <v>51</v>
      </c>
    </row>
    <row r="6" spans="1:2" ht="15" customHeight="1" x14ac:dyDescent="0.2">
      <c r="A6" s="89"/>
      <c r="B6" s="18" t="s">
        <v>645</v>
      </c>
    </row>
    <row r="7" spans="1:2" ht="15" customHeight="1" x14ac:dyDescent="0.2">
      <c r="A7" s="89"/>
      <c r="B7" s="18" t="s">
        <v>63</v>
      </c>
    </row>
    <row r="8" spans="1:2" ht="15" customHeight="1" x14ac:dyDescent="0.2">
      <c r="A8" s="89"/>
    </row>
    <row r="9" spans="1:2" ht="15" customHeight="1" x14ac:dyDescent="0.2">
      <c r="A9" s="88" t="s">
        <v>570</v>
      </c>
      <c r="B9" s="16" t="s">
        <v>646</v>
      </c>
    </row>
    <row r="10" spans="1:2" ht="15" customHeight="1" x14ac:dyDescent="0.2">
      <c r="A10" s="89"/>
      <c r="B10" s="24" t="s">
        <v>63</v>
      </c>
    </row>
    <row r="11" spans="1:2" ht="15" customHeight="1" x14ac:dyDescent="0.2">
      <c r="A11" s="89"/>
    </row>
    <row r="12" spans="1:2" ht="15" customHeight="1" x14ac:dyDescent="0.2">
      <c r="A12" s="88" t="s">
        <v>571</v>
      </c>
      <c r="B12" s="16" t="s">
        <v>646</v>
      </c>
    </row>
    <row r="13" spans="1:2" ht="22.5" x14ac:dyDescent="0.2">
      <c r="A13" s="89"/>
      <c r="B13" s="16" t="s">
        <v>70</v>
      </c>
    </row>
    <row r="14" spans="1:2" ht="15" customHeight="1" x14ac:dyDescent="0.2">
      <c r="A14" s="89"/>
      <c r="B14" s="24" t="s">
        <v>63</v>
      </c>
    </row>
    <row r="15" spans="1:2" ht="15" customHeight="1" x14ac:dyDescent="0.2">
      <c r="A15" s="89"/>
    </row>
    <row r="16" spans="1:2" ht="15" customHeight="1" x14ac:dyDescent="0.2">
      <c r="A16" s="89"/>
    </row>
    <row r="17" spans="1:2" ht="15" customHeight="1" x14ac:dyDescent="0.2">
      <c r="A17" s="88" t="s">
        <v>573</v>
      </c>
      <c r="B17" s="14" t="s">
        <v>71</v>
      </c>
    </row>
    <row r="18" spans="1:2" ht="15" customHeight="1" x14ac:dyDescent="0.2">
      <c r="A18" s="23"/>
      <c r="B18" s="14" t="s">
        <v>72</v>
      </c>
    </row>
    <row r="19" spans="1:2" x14ac:dyDescent="0.2">
      <c r="A19" s="23"/>
    </row>
    <row r="20" spans="1:2" x14ac:dyDescent="0.2">
      <c r="A20" s="23"/>
    </row>
    <row r="21" spans="1:2" x14ac:dyDescent="0.2">
      <c r="A21" s="23"/>
    </row>
    <row r="22" spans="1:2" x14ac:dyDescent="0.2">
      <c r="A22" s="23"/>
    </row>
    <row r="23" spans="1:2" x14ac:dyDescent="0.2">
      <c r="A23" s="23"/>
    </row>
    <row r="24" spans="1:2" x14ac:dyDescent="0.2">
      <c r="A24" s="23"/>
    </row>
    <row r="25" spans="1:2" x14ac:dyDescent="0.2">
      <c r="A25" s="23"/>
    </row>
    <row r="26" spans="1:2" x14ac:dyDescent="0.2">
      <c r="A26" s="23"/>
    </row>
    <row r="27" spans="1:2" x14ac:dyDescent="0.2">
      <c r="A27" s="23"/>
    </row>
    <row r="28" spans="1:2" x14ac:dyDescent="0.2">
      <c r="A28" s="23"/>
    </row>
    <row r="29" spans="1:2" x14ac:dyDescent="0.2">
      <c r="A29" s="23"/>
    </row>
    <row r="30" spans="1:2" x14ac:dyDescent="0.2">
      <c r="A30" s="23"/>
    </row>
    <row r="31" spans="1:2" x14ac:dyDescent="0.2">
      <c r="A31" s="23"/>
    </row>
    <row r="32" spans="1:2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32"/>
  <sheetViews>
    <sheetView workbookViewId="0">
      <selection activeCell="C8" sqref="C8"/>
    </sheetView>
  </sheetViews>
  <sheetFormatPr baseColWidth="10" defaultColWidth="9.140625" defaultRowHeight="11.25" x14ac:dyDescent="0.2"/>
  <cols>
    <col min="1" max="1" width="10" style="38" customWidth="1"/>
    <col min="2" max="2" width="48.140625" style="38" customWidth="1"/>
    <col min="3" max="3" width="39.42578125" style="38" customWidth="1"/>
    <col min="4" max="5" width="16.7109375" style="38" customWidth="1"/>
    <col min="6" max="16384" width="9.140625" style="38"/>
  </cols>
  <sheetData>
    <row r="1" spans="1:5" ht="18.95" customHeight="1" x14ac:dyDescent="0.2">
      <c r="A1" s="146" t="str">
        <f>ESF!A1</f>
        <v>INSTITUTO MUNICIPAL DE LAS MUJERES</v>
      </c>
      <c r="B1" s="146"/>
      <c r="C1" s="146"/>
      <c r="D1" s="36" t="s">
        <v>179</v>
      </c>
      <c r="E1" s="37">
        <f>'Notas a los Edos Financieros'!D1</f>
        <v>2021</v>
      </c>
    </row>
    <row r="2" spans="1:5" ht="18.95" customHeight="1" x14ac:dyDescent="0.2">
      <c r="A2" s="146" t="s">
        <v>454</v>
      </c>
      <c r="B2" s="146"/>
      <c r="C2" s="146"/>
      <c r="D2" s="36" t="s">
        <v>181</v>
      </c>
      <c r="E2" s="37" t="str">
        <f>'Notas a los Edos Financieros'!D2</f>
        <v>Trimestral</v>
      </c>
    </row>
    <row r="3" spans="1:5" ht="18.95" customHeight="1" x14ac:dyDescent="0.2">
      <c r="A3" s="146" t="str">
        <f>ESF!A3</f>
        <v>Correspondiente del 01 de Enero al 31 de Diciembre de 2021</v>
      </c>
      <c r="B3" s="146"/>
      <c r="C3" s="146"/>
      <c r="D3" s="36" t="s">
        <v>182</v>
      </c>
      <c r="E3" s="37">
        <f>'Notas a los Edos Financieros'!D3</f>
        <v>3</v>
      </c>
    </row>
    <row r="4" spans="1:5" x14ac:dyDescent="0.2">
      <c r="A4" s="39" t="s">
        <v>183</v>
      </c>
      <c r="B4" s="40"/>
      <c r="C4" s="40"/>
      <c r="D4" s="40"/>
      <c r="E4" s="40"/>
    </row>
    <row r="6" spans="1:5" x14ac:dyDescent="0.2">
      <c r="A6" s="40" t="s">
        <v>158</v>
      </c>
      <c r="B6" s="40"/>
      <c r="C6" s="40"/>
      <c r="D6" s="40"/>
      <c r="E6" s="40"/>
    </row>
    <row r="7" spans="1:5" x14ac:dyDescent="0.2">
      <c r="A7" s="41" t="s">
        <v>146</v>
      </c>
      <c r="B7" s="41" t="s">
        <v>143</v>
      </c>
      <c r="C7" s="41" t="s">
        <v>144</v>
      </c>
      <c r="D7" s="41" t="s">
        <v>145</v>
      </c>
      <c r="E7" s="41" t="s">
        <v>147</v>
      </c>
    </row>
    <row r="8" spans="1:5" x14ac:dyDescent="0.2">
      <c r="A8" s="42">
        <v>3110</v>
      </c>
      <c r="B8" s="38" t="s">
        <v>322</v>
      </c>
      <c r="C8" s="43">
        <f>+[2]Balanza!$G$377</f>
        <v>1242756.1200000001</v>
      </c>
    </row>
    <row r="9" spans="1:5" x14ac:dyDescent="0.2">
      <c r="A9" s="42">
        <v>3120</v>
      </c>
      <c r="B9" s="38" t="s">
        <v>455</v>
      </c>
      <c r="C9" s="43">
        <f>+[2]Balanza!$G$378</f>
        <v>24746066.140000001</v>
      </c>
    </row>
    <row r="10" spans="1:5" x14ac:dyDescent="0.2">
      <c r="A10" s="42">
        <v>3130</v>
      </c>
      <c r="B10" s="38" t="s">
        <v>456</v>
      </c>
      <c r="C10" s="43">
        <v>0</v>
      </c>
    </row>
    <row r="12" spans="1:5" x14ac:dyDescent="0.2">
      <c r="A12" s="40" t="s">
        <v>159</v>
      </c>
      <c r="B12" s="40"/>
      <c r="C12" s="40"/>
      <c r="D12" s="40"/>
      <c r="E12" s="40"/>
    </row>
    <row r="13" spans="1:5" x14ac:dyDescent="0.2">
      <c r="A13" s="41" t="s">
        <v>146</v>
      </c>
      <c r="B13" s="41" t="s">
        <v>143</v>
      </c>
      <c r="C13" s="41" t="s">
        <v>144</v>
      </c>
      <c r="D13" s="41" t="s">
        <v>457</v>
      </c>
      <c r="E13" s="41"/>
    </row>
    <row r="14" spans="1:5" x14ac:dyDescent="0.2">
      <c r="A14" s="42">
        <v>3210</v>
      </c>
      <c r="B14" s="38" t="s">
        <v>458</v>
      </c>
      <c r="C14" s="43">
        <v>1412908.56</v>
      </c>
    </row>
    <row r="15" spans="1:5" x14ac:dyDescent="0.2">
      <c r="A15" s="42">
        <v>3220</v>
      </c>
      <c r="B15" s="38" t="s">
        <v>459</v>
      </c>
      <c r="C15" s="43">
        <f>+'[1]Balanza de Comprobación'!$H$1646</f>
        <v>-2950155.6</v>
      </c>
    </row>
    <row r="16" spans="1:5" x14ac:dyDescent="0.2">
      <c r="A16" s="42">
        <v>3230</v>
      </c>
      <c r="B16" s="38" t="s">
        <v>460</v>
      </c>
      <c r="C16" s="43">
        <v>0</v>
      </c>
    </row>
    <row r="17" spans="1:4" x14ac:dyDescent="0.2">
      <c r="A17" s="42">
        <v>3231</v>
      </c>
      <c r="B17" s="38" t="s">
        <v>461</v>
      </c>
      <c r="C17" s="43">
        <v>0</v>
      </c>
    </row>
    <row r="18" spans="1:4" x14ac:dyDescent="0.2">
      <c r="A18" s="42">
        <v>3232</v>
      </c>
      <c r="B18" s="38" t="s">
        <v>462</v>
      </c>
      <c r="C18" s="43">
        <v>0</v>
      </c>
    </row>
    <row r="19" spans="1:4" x14ac:dyDescent="0.2">
      <c r="A19" s="42">
        <v>3233</v>
      </c>
      <c r="B19" s="38" t="s">
        <v>463</v>
      </c>
      <c r="C19" s="43">
        <v>0</v>
      </c>
    </row>
    <row r="20" spans="1:4" x14ac:dyDescent="0.2">
      <c r="A20" s="42">
        <v>3239</v>
      </c>
      <c r="B20" s="38" t="s">
        <v>464</v>
      </c>
      <c r="C20" s="43">
        <v>0</v>
      </c>
    </row>
    <row r="21" spans="1:4" x14ac:dyDescent="0.2">
      <c r="A21" s="42">
        <v>3240</v>
      </c>
      <c r="B21" s="38" t="s">
        <v>465</v>
      </c>
      <c r="C21" s="43">
        <v>0</v>
      </c>
    </row>
    <row r="22" spans="1:4" x14ac:dyDescent="0.2">
      <c r="A22" s="42">
        <v>3241</v>
      </c>
      <c r="B22" s="38" t="s">
        <v>466</v>
      </c>
      <c r="C22" s="43">
        <v>0</v>
      </c>
    </row>
    <row r="23" spans="1:4" x14ac:dyDescent="0.2">
      <c r="A23" s="42">
        <v>3242</v>
      </c>
      <c r="B23" s="38" t="s">
        <v>467</v>
      </c>
      <c r="C23" s="43">
        <v>0</v>
      </c>
    </row>
    <row r="24" spans="1:4" x14ac:dyDescent="0.2">
      <c r="A24" s="42">
        <v>3243</v>
      </c>
      <c r="B24" s="38" t="s">
        <v>468</v>
      </c>
      <c r="C24" s="43">
        <v>0</v>
      </c>
    </row>
    <row r="25" spans="1:4" x14ac:dyDescent="0.2">
      <c r="A25" s="42">
        <v>3250</v>
      </c>
      <c r="B25" s="38" t="s">
        <v>469</v>
      </c>
      <c r="C25" s="43">
        <f>+C27+C26</f>
        <v>-461566.86</v>
      </c>
    </row>
    <row r="26" spans="1:4" x14ac:dyDescent="0.2">
      <c r="A26" s="42">
        <v>3251</v>
      </c>
      <c r="B26" s="38" t="s">
        <v>470</v>
      </c>
      <c r="C26" s="43">
        <v>0</v>
      </c>
    </row>
    <row r="27" spans="1:4" x14ac:dyDescent="0.2">
      <c r="A27" s="42">
        <v>3252</v>
      </c>
      <c r="B27" s="38" t="s">
        <v>471</v>
      </c>
      <c r="C27" s="43">
        <f>+'[1]Balanza de Comprobación'!$H$1650</f>
        <v>-461566.86</v>
      </c>
    </row>
    <row r="29" spans="1:4" x14ac:dyDescent="0.2">
      <c r="B29" s="29" t="s">
        <v>649</v>
      </c>
    </row>
    <row r="31" spans="1:4" x14ac:dyDescent="0.2">
      <c r="B31" s="117" t="s">
        <v>654</v>
      </c>
      <c r="C31" s="115" t="s">
        <v>652</v>
      </c>
      <c r="D31" s="29"/>
    </row>
    <row r="32" spans="1:4" ht="22.5" x14ac:dyDescent="0.2">
      <c r="B32" s="117" t="s">
        <v>655</v>
      </c>
      <c r="C32" s="116" t="s">
        <v>653</v>
      </c>
      <c r="D32" s="2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7" t="s">
        <v>173</v>
      </c>
      <c r="B2" s="15" t="s">
        <v>50</v>
      </c>
    </row>
    <row r="4" spans="1:2" ht="15" customHeight="1" x14ac:dyDescent="0.2">
      <c r="A4" s="88" t="s">
        <v>23</v>
      </c>
      <c r="B4" s="18" t="s">
        <v>78</v>
      </c>
    </row>
    <row r="5" spans="1:2" ht="15" customHeight="1" x14ac:dyDescent="0.2">
      <c r="B5" s="18"/>
    </row>
    <row r="6" spans="1:2" ht="15" customHeight="1" x14ac:dyDescent="0.2">
      <c r="A6" s="88" t="s">
        <v>25</v>
      </c>
      <c r="B6" s="18" t="s">
        <v>51</v>
      </c>
    </row>
    <row r="7" spans="1:2" ht="15" customHeight="1" x14ac:dyDescent="0.2">
      <c r="B7" s="18" t="s">
        <v>647</v>
      </c>
    </row>
    <row r="8" spans="1:2" ht="22.5" x14ac:dyDescent="0.2">
      <c r="B8" s="16" t="s">
        <v>73</v>
      </c>
    </row>
    <row r="9" spans="1:2" ht="15" customHeight="1" x14ac:dyDescent="0.2">
      <c r="B9" s="18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topLeftCell="A79" zoomScale="80" zoomScaleNormal="80" workbookViewId="0">
      <selection activeCell="C114" sqref="C114"/>
    </sheetView>
  </sheetViews>
  <sheetFormatPr baseColWidth="10" defaultColWidth="9.140625" defaultRowHeight="11.25" x14ac:dyDescent="0.2"/>
  <cols>
    <col min="1" max="1" width="10" style="38" customWidth="1"/>
    <col min="2" max="2" width="63.42578125" style="38" bestFit="1" customWidth="1"/>
    <col min="3" max="3" width="15.28515625" style="38" bestFit="1" customWidth="1"/>
    <col min="4" max="4" width="16.42578125" style="38" bestFit="1" customWidth="1"/>
    <col min="5" max="5" width="19.140625" style="38" customWidth="1"/>
    <col min="6" max="6" width="9.140625" style="38"/>
    <col min="7" max="7" width="22.140625" style="38" bestFit="1" customWidth="1"/>
    <col min="8" max="16384" width="9.140625" style="38"/>
  </cols>
  <sheetData>
    <row r="1" spans="1:5" s="44" customFormat="1" ht="18.95" customHeight="1" x14ac:dyDescent="0.25">
      <c r="A1" s="146" t="str">
        <f>ESF!A1</f>
        <v>INSTITUTO MUNICIPAL DE LAS MUJERES</v>
      </c>
      <c r="B1" s="146"/>
      <c r="C1" s="146"/>
      <c r="D1" s="36" t="s">
        <v>179</v>
      </c>
      <c r="E1" s="37">
        <f>'Notas a los Edos Financieros'!D1</f>
        <v>2021</v>
      </c>
    </row>
    <row r="2" spans="1:5" s="44" customFormat="1" ht="18.95" customHeight="1" x14ac:dyDescent="0.25">
      <c r="A2" s="146" t="s">
        <v>472</v>
      </c>
      <c r="B2" s="146"/>
      <c r="C2" s="146"/>
      <c r="D2" s="36" t="s">
        <v>181</v>
      </c>
      <c r="E2" s="37" t="str">
        <f>'Notas a los Edos Financieros'!D2</f>
        <v>Trimestral</v>
      </c>
    </row>
    <row r="3" spans="1:5" s="44" customFormat="1" ht="18.95" customHeight="1" x14ac:dyDescent="0.25">
      <c r="A3" s="146" t="str">
        <f>ESF!A3</f>
        <v>Correspondiente del 01 de Enero al 31 de Diciembre de 2021</v>
      </c>
      <c r="B3" s="146"/>
      <c r="C3" s="146"/>
      <c r="D3" s="36" t="s">
        <v>182</v>
      </c>
      <c r="E3" s="37">
        <f>'Notas a los Edos Financieros'!D3</f>
        <v>3</v>
      </c>
    </row>
    <row r="4" spans="1:5" x14ac:dyDescent="0.2">
      <c r="A4" s="39" t="s">
        <v>183</v>
      </c>
      <c r="B4" s="40"/>
      <c r="C4" s="40"/>
      <c r="D4" s="40"/>
      <c r="E4" s="40"/>
    </row>
    <row r="6" spans="1:5" x14ac:dyDescent="0.2">
      <c r="A6" s="40" t="s">
        <v>160</v>
      </c>
      <c r="B6" s="40"/>
      <c r="C6" s="40"/>
      <c r="D6" s="40"/>
    </row>
    <row r="7" spans="1:5" x14ac:dyDescent="0.2">
      <c r="A7" s="41" t="s">
        <v>146</v>
      </c>
      <c r="B7" s="41" t="s">
        <v>616</v>
      </c>
      <c r="C7" s="99">
        <v>2021</v>
      </c>
      <c r="D7" s="99">
        <v>2020</v>
      </c>
    </row>
    <row r="8" spans="1:5" x14ac:dyDescent="0.2">
      <c r="A8" s="42">
        <v>1111</v>
      </c>
      <c r="B8" s="38" t="s">
        <v>473</v>
      </c>
      <c r="C8" s="43">
        <v>10000</v>
      </c>
      <c r="D8" s="43">
        <v>10000</v>
      </c>
    </row>
    <row r="9" spans="1:5" x14ac:dyDescent="0.2">
      <c r="A9" s="42">
        <v>1112</v>
      </c>
      <c r="B9" s="38" t="s">
        <v>474</v>
      </c>
      <c r="C9" s="43">
        <v>3198559.01</v>
      </c>
      <c r="D9" s="43">
        <v>2881235.87</v>
      </c>
    </row>
    <row r="10" spans="1:5" x14ac:dyDescent="0.2">
      <c r="A10" s="42">
        <v>1113</v>
      </c>
      <c r="B10" s="38" t="s">
        <v>475</v>
      </c>
      <c r="C10" s="43">
        <v>0</v>
      </c>
      <c r="D10" s="43">
        <v>0</v>
      </c>
    </row>
    <row r="11" spans="1:5" x14ac:dyDescent="0.2">
      <c r="A11" s="42">
        <v>1114</v>
      </c>
      <c r="B11" s="38" t="s">
        <v>184</v>
      </c>
      <c r="C11" s="43">
        <v>0</v>
      </c>
      <c r="D11" s="43">
        <v>0</v>
      </c>
    </row>
    <row r="12" spans="1:5" x14ac:dyDescent="0.2">
      <c r="A12" s="42">
        <v>1115</v>
      </c>
      <c r="B12" s="38" t="s">
        <v>185</v>
      </c>
      <c r="C12" s="43">
        <v>0</v>
      </c>
      <c r="D12" s="43">
        <v>0</v>
      </c>
    </row>
    <row r="13" spans="1:5" x14ac:dyDescent="0.2">
      <c r="A13" s="42">
        <v>1116</v>
      </c>
      <c r="B13" s="38" t="s">
        <v>476</v>
      </c>
      <c r="C13" s="43">
        <v>0</v>
      </c>
      <c r="D13" s="43">
        <v>0</v>
      </c>
    </row>
    <row r="14" spans="1:5" x14ac:dyDescent="0.2">
      <c r="A14" s="42">
        <v>1119</v>
      </c>
      <c r="B14" s="38" t="s">
        <v>477</v>
      </c>
      <c r="C14" s="43">
        <v>0</v>
      </c>
      <c r="D14" s="43">
        <v>0</v>
      </c>
    </row>
    <row r="15" spans="1:5" x14ac:dyDescent="0.2">
      <c r="A15" s="49">
        <v>1110</v>
      </c>
      <c r="B15" s="105" t="s">
        <v>611</v>
      </c>
      <c r="C15" s="95">
        <f>SUM(C8:C14)</f>
        <v>3208559.01</v>
      </c>
      <c r="D15" s="95">
        <f>SUM(D8:D14)</f>
        <v>2891235.87</v>
      </c>
    </row>
    <row r="18" spans="1:4" x14ac:dyDescent="0.2">
      <c r="A18" s="40" t="s">
        <v>161</v>
      </c>
      <c r="B18" s="40"/>
      <c r="C18" s="40"/>
      <c r="D18" s="40"/>
    </row>
    <row r="19" spans="1:4" x14ac:dyDescent="0.2">
      <c r="A19" s="41" t="s">
        <v>146</v>
      </c>
      <c r="B19" s="41" t="s">
        <v>616</v>
      </c>
      <c r="C19" s="99" t="s">
        <v>613</v>
      </c>
      <c r="D19" s="99" t="s">
        <v>164</v>
      </c>
    </row>
    <row r="20" spans="1:4" x14ac:dyDescent="0.2">
      <c r="A20" s="49">
        <v>1230</v>
      </c>
      <c r="B20" s="50" t="s">
        <v>215</v>
      </c>
      <c r="C20" s="138">
        <f>+SUM(C21:C27)</f>
        <v>0</v>
      </c>
      <c r="D20" s="138">
        <f>+SUM(D21:D27)</f>
        <v>0</v>
      </c>
    </row>
    <row r="21" spans="1:4" x14ac:dyDescent="0.2">
      <c r="A21" s="42">
        <v>1231</v>
      </c>
      <c r="B21" s="38" t="s">
        <v>216</v>
      </c>
      <c r="C21" s="139">
        <v>0</v>
      </c>
      <c r="D21" s="139">
        <v>0</v>
      </c>
    </row>
    <row r="22" spans="1:4" x14ac:dyDescent="0.2">
      <c r="A22" s="42">
        <v>1232</v>
      </c>
      <c r="B22" s="38" t="s">
        <v>217</v>
      </c>
      <c r="C22" s="139">
        <v>0</v>
      </c>
      <c r="D22" s="139">
        <v>0</v>
      </c>
    </row>
    <row r="23" spans="1:4" x14ac:dyDescent="0.2">
      <c r="A23" s="42">
        <v>1233</v>
      </c>
      <c r="B23" s="38" t="s">
        <v>218</v>
      </c>
      <c r="C23" s="139">
        <v>0</v>
      </c>
      <c r="D23" s="139">
        <v>0</v>
      </c>
    </row>
    <row r="24" spans="1:4" x14ac:dyDescent="0.2">
      <c r="A24" s="42">
        <v>1234</v>
      </c>
      <c r="B24" s="38" t="s">
        <v>219</v>
      </c>
      <c r="C24" s="139">
        <v>0</v>
      </c>
      <c r="D24" s="139">
        <v>0</v>
      </c>
    </row>
    <row r="25" spans="1:4" x14ac:dyDescent="0.2">
      <c r="A25" s="42">
        <v>1235</v>
      </c>
      <c r="B25" s="38" t="s">
        <v>220</v>
      </c>
      <c r="C25" s="139">
        <v>0</v>
      </c>
      <c r="D25" s="139">
        <v>0</v>
      </c>
    </row>
    <row r="26" spans="1:4" x14ac:dyDescent="0.2">
      <c r="A26" s="42">
        <v>1236</v>
      </c>
      <c r="B26" s="38" t="s">
        <v>221</v>
      </c>
      <c r="C26" s="139">
        <v>0</v>
      </c>
      <c r="D26" s="139">
        <v>0</v>
      </c>
    </row>
    <row r="27" spans="1:4" x14ac:dyDescent="0.2">
      <c r="A27" s="42">
        <v>1239</v>
      </c>
      <c r="B27" s="38" t="s">
        <v>222</v>
      </c>
      <c r="C27" s="139">
        <v>0</v>
      </c>
      <c r="D27" s="139">
        <v>0</v>
      </c>
    </row>
    <row r="28" spans="1:4" x14ac:dyDescent="0.2">
      <c r="A28" s="49">
        <v>1240</v>
      </c>
      <c r="B28" s="50" t="s">
        <v>223</v>
      </c>
      <c r="C28" s="138">
        <f>+SUM(C29:C36)</f>
        <v>176048.08</v>
      </c>
      <c r="D28" s="138">
        <f>+SUM(D29:D36)</f>
        <v>68134.63</v>
      </c>
    </row>
    <row r="29" spans="1:4" x14ac:dyDescent="0.2">
      <c r="A29" s="42">
        <v>1241</v>
      </c>
      <c r="B29" s="38" t="s">
        <v>224</v>
      </c>
      <c r="C29" s="139">
        <v>176048.08</v>
      </c>
      <c r="D29" s="139">
        <v>68134.63</v>
      </c>
    </row>
    <row r="30" spans="1:4" x14ac:dyDescent="0.2">
      <c r="A30" s="42">
        <v>1242</v>
      </c>
      <c r="B30" s="38" t="s">
        <v>225</v>
      </c>
      <c r="C30" s="139">
        <v>0</v>
      </c>
      <c r="D30" s="139">
        <v>0</v>
      </c>
    </row>
    <row r="31" spans="1:4" x14ac:dyDescent="0.2">
      <c r="A31" s="42">
        <v>1243</v>
      </c>
      <c r="B31" s="38" t="s">
        <v>226</v>
      </c>
      <c r="C31" s="139">
        <v>0</v>
      </c>
      <c r="D31" s="139">
        <v>0</v>
      </c>
    </row>
    <row r="32" spans="1:4" x14ac:dyDescent="0.2">
      <c r="A32" s="42">
        <v>1244</v>
      </c>
      <c r="B32" s="38" t="s">
        <v>227</v>
      </c>
      <c r="C32" s="139">
        <v>0</v>
      </c>
      <c r="D32" s="139">
        <v>0</v>
      </c>
    </row>
    <row r="33" spans="1:5" x14ac:dyDescent="0.2">
      <c r="A33" s="42">
        <v>1245</v>
      </c>
      <c r="B33" s="38" t="s">
        <v>228</v>
      </c>
      <c r="C33" s="139">
        <v>0</v>
      </c>
      <c r="D33" s="139">
        <v>0</v>
      </c>
    </row>
    <row r="34" spans="1:5" x14ac:dyDescent="0.2">
      <c r="A34" s="42">
        <v>1246</v>
      </c>
      <c r="B34" s="38" t="s">
        <v>229</v>
      </c>
      <c r="C34" s="139">
        <v>0</v>
      </c>
      <c r="D34" s="139">
        <v>0</v>
      </c>
    </row>
    <row r="35" spans="1:5" x14ac:dyDescent="0.2">
      <c r="A35" s="42">
        <v>1247</v>
      </c>
      <c r="B35" s="38" t="s">
        <v>230</v>
      </c>
      <c r="C35" s="139">
        <v>0</v>
      </c>
      <c r="D35" s="139">
        <v>0</v>
      </c>
    </row>
    <row r="36" spans="1:5" x14ac:dyDescent="0.2">
      <c r="A36" s="42">
        <v>1248</v>
      </c>
      <c r="B36" s="38" t="s">
        <v>231</v>
      </c>
      <c r="C36" s="139">
        <v>0</v>
      </c>
      <c r="D36" s="139">
        <v>0</v>
      </c>
    </row>
    <row r="37" spans="1:5" x14ac:dyDescent="0.2">
      <c r="A37" s="49">
        <v>1250</v>
      </c>
      <c r="B37" s="50" t="s">
        <v>233</v>
      </c>
      <c r="C37" s="138">
        <v>0</v>
      </c>
      <c r="D37" s="138">
        <v>0</v>
      </c>
    </row>
    <row r="38" spans="1:5" x14ac:dyDescent="0.2">
      <c r="A38" s="42">
        <v>1251</v>
      </c>
      <c r="B38" s="38" t="s">
        <v>234</v>
      </c>
      <c r="C38" s="139">
        <v>0</v>
      </c>
      <c r="D38" s="139">
        <v>0</v>
      </c>
    </row>
    <row r="39" spans="1:5" x14ac:dyDescent="0.2">
      <c r="A39" s="42">
        <v>1252</v>
      </c>
      <c r="B39" s="38" t="s">
        <v>235</v>
      </c>
      <c r="C39" s="139">
        <v>0</v>
      </c>
      <c r="D39" s="139">
        <v>0</v>
      </c>
    </row>
    <row r="40" spans="1:5" x14ac:dyDescent="0.2">
      <c r="A40" s="42">
        <v>1253</v>
      </c>
      <c r="B40" s="38" t="s">
        <v>236</v>
      </c>
      <c r="C40" s="139">
        <v>0</v>
      </c>
      <c r="D40" s="139">
        <v>0</v>
      </c>
    </row>
    <row r="41" spans="1:5" x14ac:dyDescent="0.2">
      <c r="A41" s="42">
        <v>1254</v>
      </c>
      <c r="B41" s="38" t="s">
        <v>237</v>
      </c>
      <c r="C41" s="139">
        <v>0</v>
      </c>
      <c r="D41" s="139">
        <v>0</v>
      </c>
    </row>
    <row r="42" spans="1:5" x14ac:dyDescent="0.2">
      <c r="A42" s="42">
        <v>1259</v>
      </c>
      <c r="B42" s="38" t="s">
        <v>238</v>
      </c>
      <c r="C42" s="139">
        <v>0</v>
      </c>
      <c r="D42" s="139">
        <v>0</v>
      </c>
    </row>
    <row r="43" spans="1:5" x14ac:dyDescent="0.2">
      <c r="A43" s="42"/>
      <c r="B43" s="105" t="s">
        <v>614</v>
      </c>
      <c r="C43" s="138">
        <f>C20+C28+C37</f>
        <v>176048.08</v>
      </c>
      <c r="D43" s="138">
        <f>D20+D28+D37</f>
        <v>68134.63</v>
      </c>
    </row>
    <row r="44" spans="1:5" x14ac:dyDescent="0.2">
      <c r="C44" s="139"/>
      <c r="D44" s="139"/>
    </row>
    <row r="45" spans="1:5" x14ac:dyDescent="0.2">
      <c r="A45" s="40" t="s">
        <v>169</v>
      </c>
      <c r="B45" s="40"/>
      <c r="C45" s="140"/>
      <c r="D45" s="140"/>
    </row>
    <row r="46" spans="1:5" x14ac:dyDescent="0.2">
      <c r="A46" s="41" t="s">
        <v>146</v>
      </c>
      <c r="B46" s="41" t="s">
        <v>616</v>
      </c>
      <c r="C46" s="141">
        <v>2021</v>
      </c>
      <c r="D46" s="141">
        <v>2020</v>
      </c>
    </row>
    <row r="47" spans="1:5" x14ac:dyDescent="0.2">
      <c r="A47" s="49">
        <v>3210</v>
      </c>
      <c r="B47" s="50" t="s">
        <v>612</v>
      </c>
      <c r="C47" s="138">
        <f>+VHP!C14</f>
        <v>1412908.56</v>
      </c>
      <c r="D47" s="138">
        <v>-201630.49000000209</v>
      </c>
      <c r="E47" s="43"/>
    </row>
    <row r="48" spans="1:5" x14ac:dyDescent="0.2">
      <c r="A48" s="42"/>
      <c r="B48" s="105" t="s">
        <v>617</v>
      </c>
      <c r="C48" s="138">
        <f>+C61+C93+C96</f>
        <v>1044206.6600000001</v>
      </c>
      <c r="D48" s="138">
        <f>+D61+D93+D96</f>
        <v>937495.27000000014</v>
      </c>
    </row>
    <row r="49" spans="1:4" x14ac:dyDescent="0.2">
      <c r="A49" s="49">
        <v>5400</v>
      </c>
      <c r="B49" s="50" t="s">
        <v>412</v>
      </c>
      <c r="C49" s="138">
        <v>0</v>
      </c>
      <c r="D49" s="138">
        <v>0</v>
      </c>
    </row>
    <row r="50" spans="1:4" x14ac:dyDescent="0.2">
      <c r="A50" s="42">
        <v>5410</v>
      </c>
      <c r="B50" s="38" t="s">
        <v>621</v>
      </c>
      <c r="C50" s="139">
        <v>0</v>
      </c>
      <c r="D50" s="139">
        <v>0</v>
      </c>
    </row>
    <row r="51" spans="1:4" x14ac:dyDescent="0.2">
      <c r="A51" s="42">
        <v>5411</v>
      </c>
      <c r="B51" s="38" t="s">
        <v>414</v>
      </c>
      <c r="C51" s="139">
        <v>0</v>
      </c>
      <c r="D51" s="139">
        <v>0</v>
      </c>
    </row>
    <row r="52" spans="1:4" x14ac:dyDescent="0.2">
      <c r="A52" s="42">
        <v>5420</v>
      </c>
      <c r="B52" s="38" t="s">
        <v>622</v>
      </c>
      <c r="C52" s="139">
        <v>0</v>
      </c>
      <c r="D52" s="139">
        <v>0</v>
      </c>
    </row>
    <row r="53" spans="1:4" x14ac:dyDescent="0.2">
      <c r="A53" s="42">
        <v>5421</v>
      </c>
      <c r="B53" s="38" t="s">
        <v>417</v>
      </c>
      <c r="C53" s="139">
        <v>0</v>
      </c>
      <c r="D53" s="139">
        <v>0</v>
      </c>
    </row>
    <row r="54" spans="1:4" x14ac:dyDescent="0.2">
      <c r="A54" s="42">
        <v>5430</v>
      </c>
      <c r="B54" s="38" t="s">
        <v>623</v>
      </c>
      <c r="C54" s="139">
        <v>0</v>
      </c>
      <c r="D54" s="139">
        <v>0</v>
      </c>
    </row>
    <row r="55" spans="1:4" x14ac:dyDescent="0.2">
      <c r="A55" s="42">
        <v>5431</v>
      </c>
      <c r="B55" s="38" t="s">
        <v>420</v>
      </c>
      <c r="C55" s="139">
        <v>0</v>
      </c>
      <c r="D55" s="139">
        <v>0</v>
      </c>
    </row>
    <row r="56" spans="1:4" x14ac:dyDescent="0.2">
      <c r="A56" s="42">
        <v>5440</v>
      </c>
      <c r="B56" s="38" t="s">
        <v>624</v>
      </c>
      <c r="C56" s="139">
        <v>0</v>
      </c>
      <c r="D56" s="139">
        <v>0</v>
      </c>
    </row>
    <row r="57" spans="1:4" x14ac:dyDescent="0.2">
      <c r="A57" s="42">
        <v>5441</v>
      </c>
      <c r="B57" s="38" t="s">
        <v>624</v>
      </c>
      <c r="C57" s="139">
        <v>0</v>
      </c>
      <c r="D57" s="139">
        <v>0</v>
      </c>
    </row>
    <row r="58" spans="1:4" x14ac:dyDescent="0.2">
      <c r="A58" s="42">
        <v>5450</v>
      </c>
      <c r="B58" s="38" t="s">
        <v>625</v>
      </c>
      <c r="C58" s="139">
        <v>0</v>
      </c>
      <c r="D58" s="139">
        <v>0</v>
      </c>
    </row>
    <row r="59" spans="1:4" x14ac:dyDescent="0.2">
      <c r="A59" s="42">
        <v>5451</v>
      </c>
      <c r="B59" s="38" t="s">
        <v>424</v>
      </c>
      <c r="C59" s="139">
        <v>0</v>
      </c>
      <c r="D59" s="139">
        <v>0</v>
      </c>
    </row>
    <row r="60" spans="1:4" x14ac:dyDescent="0.2">
      <c r="A60" s="42">
        <v>5452</v>
      </c>
      <c r="B60" s="38" t="s">
        <v>425</v>
      </c>
      <c r="C60" s="139">
        <v>0</v>
      </c>
      <c r="D60" s="139">
        <v>0</v>
      </c>
    </row>
    <row r="61" spans="1:4" x14ac:dyDescent="0.2">
      <c r="A61" s="49">
        <v>5500</v>
      </c>
      <c r="B61" s="50" t="s">
        <v>426</v>
      </c>
      <c r="C61" s="138">
        <f>+C62+C71+C74</f>
        <v>880582.10000000009</v>
      </c>
      <c r="D61" s="138">
        <f>+D62+D71+D74</f>
        <v>937495.27000000014</v>
      </c>
    </row>
    <row r="62" spans="1:4" x14ac:dyDescent="0.2">
      <c r="A62" s="42">
        <v>5510</v>
      </c>
      <c r="B62" s="38" t="s">
        <v>427</v>
      </c>
      <c r="C62" s="139">
        <f>+SUM(C63:C70)</f>
        <v>880582.10000000009</v>
      </c>
      <c r="D62" s="139">
        <f>+SUM(D63:D70)</f>
        <v>937495.27000000014</v>
      </c>
    </row>
    <row r="63" spans="1:4" x14ac:dyDescent="0.2">
      <c r="A63" s="42">
        <v>5511</v>
      </c>
      <c r="B63" s="38" t="s">
        <v>428</v>
      </c>
      <c r="C63" s="139">
        <v>0</v>
      </c>
      <c r="D63" s="139">
        <v>0</v>
      </c>
    </row>
    <row r="64" spans="1:4" x14ac:dyDescent="0.2">
      <c r="A64" s="42">
        <v>5512</v>
      </c>
      <c r="B64" s="38" t="s">
        <v>429</v>
      </c>
      <c r="C64" s="139">
        <v>0</v>
      </c>
      <c r="D64" s="139">
        <v>0</v>
      </c>
    </row>
    <row r="65" spans="1:4" x14ac:dyDescent="0.2">
      <c r="A65" s="42">
        <v>5513</v>
      </c>
      <c r="B65" s="38" t="s">
        <v>430</v>
      </c>
      <c r="C65" s="139">
        <f>+ACT!C189</f>
        <v>666635.04</v>
      </c>
      <c r="D65" s="139">
        <v>666635.04</v>
      </c>
    </row>
    <row r="66" spans="1:4" x14ac:dyDescent="0.2">
      <c r="A66" s="42">
        <v>5514</v>
      </c>
      <c r="B66" s="38" t="s">
        <v>431</v>
      </c>
      <c r="C66" s="139">
        <v>0</v>
      </c>
      <c r="D66" s="139">
        <v>0</v>
      </c>
    </row>
    <row r="67" spans="1:4" x14ac:dyDescent="0.2">
      <c r="A67" s="42">
        <v>5515</v>
      </c>
      <c r="B67" s="38" t="s">
        <v>432</v>
      </c>
      <c r="C67" s="139">
        <f>+ACT!C191</f>
        <v>210626.9</v>
      </c>
      <c r="D67" s="139">
        <v>265002.82</v>
      </c>
    </row>
    <row r="68" spans="1:4" x14ac:dyDescent="0.2">
      <c r="A68" s="42">
        <v>5516</v>
      </c>
      <c r="B68" s="38" t="s">
        <v>433</v>
      </c>
      <c r="C68" s="139">
        <v>0</v>
      </c>
      <c r="D68" s="139">
        <v>0</v>
      </c>
    </row>
    <row r="69" spans="1:4" x14ac:dyDescent="0.2">
      <c r="A69" s="42">
        <v>5517</v>
      </c>
      <c r="B69" s="38" t="s">
        <v>434</v>
      </c>
      <c r="C69" s="139">
        <f>+ACT!C193</f>
        <v>3320.16</v>
      </c>
      <c r="D69" s="139">
        <v>5857.41</v>
      </c>
    </row>
    <row r="70" spans="1:4" x14ac:dyDescent="0.2">
      <c r="A70" s="42">
        <v>5518</v>
      </c>
      <c r="B70" s="38" t="s">
        <v>81</v>
      </c>
      <c r="C70" s="139">
        <v>0</v>
      </c>
      <c r="D70" s="139">
        <v>0</v>
      </c>
    </row>
    <row r="71" spans="1:4" x14ac:dyDescent="0.2">
      <c r="A71" s="42">
        <v>5520</v>
      </c>
      <c r="B71" s="38" t="s">
        <v>80</v>
      </c>
      <c r="C71" s="139">
        <v>0</v>
      </c>
      <c r="D71" s="139">
        <v>0</v>
      </c>
    </row>
    <row r="72" spans="1:4" x14ac:dyDescent="0.2">
      <c r="A72" s="42">
        <v>5521</v>
      </c>
      <c r="B72" s="38" t="s">
        <v>435</v>
      </c>
      <c r="C72" s="139">
        <v>0</v>
      </c>
      <c r="D72" s="139">
        <v>0</v>
      </c>
    </row>
    <row r="73" spans="1:4" x14ac:dyDescent="0.2">
      <c r="A73" s="42">
        <v>5522</v>
      </c>
      <c r="B73" s="38" t="s">
        <v>436</v>
      </c>
      <c r="C73" s="139">
        <v>0</v>
      </c>
      <c r="D73" s="139">
        <v>0</v>
      </c>
    </row>
    <row r="74" spans="1:4" x14ac:dyDescent="0.2">
      <c r="A74" s="42">
        <v>5530</v>
      </c>
      <c r="B74" s="38" t="s">
        <v>437</v>
      </c>
      <c r="C74" s="139">
        <v>0</v>
      </c>
      <c r="D74" s="139">
        <v>0</v>
      </c>
    </row>
    <row r="75" spans="1:4" x14ac:dyDescent="0.2">
      <c r="A75" s="42">
        <v>5531</v>
      </c>
      <c r="B75" s="38" t="s">
        <v>438</v>
      </c>
      <c r="C75" s="139">
        <v>0</v>
      </c>
      <c r="D75" s="139">
        <v>0</v>
      </c>
    </row>
    <row r="76" spans="1:4" x14ac:dyDescent="0.2">
      <c r="A76" s="42">
        <v>5532</v>
      </c>
      <c r="B76" s="38" t="s">
        <v>439</v>
      </c>
      <c r="C76" s="139">
        <v>0</v>
      </c>
      <c r="D76" s="139">
        <v>0</v>
      </c>
    </row>
    <row r="77" spans="1:4" x14ac:dyDescent="0.2">
      <c r="A77" s="42">
        <v>5533</v>
      </c>
      <c r="B77" s="38" t="s">
        <v>440</v>
      </c>
      <c r="C77" s="139">
        <v>0</v>
      </c>
      <c r="D77" s="139">
        <v>0</v>
      </c>
    </row>
    <row r="78" spans="1:4" x14ac:dyDescent="0.2">
      <c r="A78" s="42">
        <v>5534</v>
      </c>
      <c r="B78" s="38" t="s">
        <v>441</v>
      </c>
      <c r="C78" s="139">
        <v>0</v>
      </c>
      <c r="D78" s="139">
        <v>0</v>
      </c>
    </row>
    <row r="79" spans="1:4" x14ac:dyDescent="0.2">
      <c r="A79" s="42">
        <v>5535</v>
      </c>
      <c r="B79" s="38" t="s">
        <v>442</v>
      </c>
      <c r="C79" s="139">
        <v>0</v>
      </c>
      <c r="D79" s="139">
        <v>0</v>
      </c>
    </row>
    <row r="80" spans="1:4" x14ac:dyDescent="0.2">
      <c r="A80" s="42">
        <v>5540</v>
      </c>
      <c r="B80" s="38" t="s">
        <v>443</v>
      </c>
      <c r="C80" s="139">
        <v>0</v>
      </c>
      <c r="D80" s="139">
        <v>0</v>
      </c>
    </row>
    <row r="81" spans="1:4" x14ac:dyDescent="0.2">
      <c r="A81" s="42">
        <v>5541</v>
      </c>
      <c r="B81" s="38" t="s">
        <v>443</v>
      </c>
      <c r="C81" s="139">
        <v>0</v>
      </c>
      <c r="D81" s="139">
        <v>0</v>
      </c>
    </row>
    <row r="82" spans="1:4" x14ac:dyDescent="0.2">
      <c r="A82" s="42">
        <v>5550</v>
      </c>
      <c r="B82" s="38" t="s">
        <v>444</v>
      </c>
      <c r="C82" s="139">
        <v>0</v>
      </c>
      <c r="D82" s="139">
        <v>0</v>
      </c>
    </row>
    <row r="83" spans="1:4" x14ac:dyDescent="0.2">
      <c r="A83" s="42">
        <v>5551</v>
      </c>
      <c r="B83" s="38" t="s">
        <v>444</v>
      </c>
      <c r="C83" s="139">
        <v>0</v>
      </c>
      <c r="D83" s="139">
        <v>0</v>
      </c>
    </row>
    <row r="84" spans="1:4" x14ac:dyDescent="0.2">
      <c r="A84" s="42">
        <v>5590</v>
      </c>
      <c r="B84" s="38" t="s">
        <v>445</v>
      </c>
      <c r="C84" s="139">
        <v>0</v>
      </c>
      <c r="D84" s="139">
        <v>0</v>
      </c>
    </row>
    <row r="85" spans="1:4" x14ac:dyDescent="0.2">
      <c r="A85" s="42">
        <v>5591</v>
      </c>
      <c r="B85" s="38" t="s">
        <v>446</v>
      </c>
      <c r="C85" s="139">
        <v>0</v>
      </c>
      <c r="D85" s="139">
        <v>0</v>
      </c>
    </row>
    <row r="86" spans="1:4" x14ac:dyDescent="0.2">
      <c r="A86" s="42">
        <v>5592</v>
      </c>
      <c r="B86" s="38" t="s">
        <v>447</v>
      </c>
      <c r="C86" s="139">
        <v>0</v>
      </c>
      <c r="D86" s="139">
        <v>0</v>
      </c>
    </row>
    <row r="87" spans="1:4" x14ac:dyDescent="0.2">
      <c r="A87" s="42">
        <v>5593</v>
      </c>
      <c r="B87" s="38" t="s">
        <v>448</v>
      </c>
      <c r="C87" s="139">
        <v>0</v>
      </c>
      <c r="D87" s="139">
        <v>0</v>
      </c>
    </row>
    <row r="88" spans="1:4" x14ac:dyDescent="0.2">
      <c r="A88" s="42">
        <v>5594</v>
      </c>
      <c r="B88" s="38" t="s">
        <v>626</v>
      </c>
      <c r="C88" s="139">
        <v>0</v>
      </c>
      <c r="D88" s="139">
        <v>0</v>
      </c>
    </row>
    <row r="89" spans="1:4" x14ac:dyDescent="0.2">
      <c r="A89" s="42">
        <v>5595</v>
      </c>
      <c r="B89" s="38" t="s">
        <v>449</v>
      </c>
      <c r="C89" s="139">
        <v>0</v>
      </c>
      <c r="D89" s="139">
        <v>0</v>
      </c>
    </row>
    <row r="90" spans="1:4" x14ac:dyDescent="0.2">
      <c r="A90" s="42">
        <v>5596</v>
      </c>
      <c r="B90" s="38" t="s">
        <v>343</v>
      </c>
      <c r="C90" s="139">
        <v>0</v>
      </c>
      <c r="D90" s="139">
        <v>0</v>
      </c>
    </row>
    <row r="91" spans="1:4" x14ac:dyDescent="0.2">
      <c r="A91" s="42">
        <v>5597</v>
      </c>
      <c r="B91" s="38" t="s">
        <v>450</v>
      </c>
      <c r="C91" s="139">
        <v>0</v>
      </c>
      <c r="D91" s="139">
        <v>0</v>
      </c>
    </row>
    <row r="92" spans="1:4" x14ac:dyDescent="0.2">
      <c r="A92" s="42">
        <v>5599</v>
      </c>
      <c r="B92" s="38" t="s">
        <v>451</v>
      </c>
      <c r="C92" s="139">
        <v>0</v>
      </c>
      <c r="D92" s="139">
        <v>0</v>
      </c>
    </row>
    <row r="93" spans="1:4" x14ac:dyDescent="0.2">
      <c r="A93" s="49">
        <v>5600</v>
      </c>
      <c r="B93" s="50" t="s">
        <v>79</v>
      </c>
      <c r="C93" s="138">
        <v>0</v>
      </c>
      <c r="D93" s="138">
        <v>0</v>
      </c>
    </row>
    <row r="94" spans="1:4" x14ac:dyDescent="0.2">
      <c r="A94" s="42">
        <v>5610</v>
      </c>
      <c r="B94" s="38" t="s">
        <v>452</v>
      </c>
      <c r="C94" s="139">
        <v>0</v>
      </c>
      <c r="D94" s="139">
        <v>0</v>
      </c>
    </row>
    <row r="95" spans="1:4" x14ac:dyDescent="0.2">
      <c r="A95" s="42">
        <v>5611</v>
      </c>
      <c r="B95" s="38" t="s">
        <v>453</v>
      </c>
      <c r="C95" s="139">
        <v>0</v>
      </c>
      <c r="D95" s="139">
        <v>0</v>
      </c>
    </row>
    <row r="96" spans="1:4" x14ac:dyDescent="0.2">
      <c r="A96" s="49">
        <v>2110</v>
      </c>
      <c r="B96" s="107" t="s">
        <v>618</v>
      </c>
      <c r="C96" s="138">
        <f>+SUM(C97:C101)</f>
        <v>163624.56000000006</v>
      </c>
      <c r="D96" s="138">
        <f>+SUM(D97:D101)</f>
        <v>0</v>
      </c>
    </row>
    <row r="97" spans="1:4" x14ac:dyDescent="0.2">
      <c r="A97" s="42">
        <v>2111</v>
      </c>
      <c r="B97" s="38" t="s">
        <v>627</v>
      </c>
      <c r="C97" s="139">
        <f>577558.31-431603.39</f>
        <v>145954.92000000004</v>
      </c>
      <c r="D97" s="139">
        <v>0</v>
      </c>
    </row>
    <row r="98" spans="1:4" x14ac:dyDescent="0.2">
      <c r="A98" s="42">
        <v>2112</v>
      </c>
      <c r="B98" s="38" t="s">
        <v>628</v>
      </c>
      <c r="C98" s="139">
        <v>17669.64</v>
      </c>
      <c r="D98" s="139">
        <v>0</v>
      </c>
    </row>
    <row r="99" spans="1:4" x14ac:dyDescent="0.2">
      <c r="A99" s="42">
        <v>2112</v>
      </c>
      <c r="B99" s="38" t="s">
        <v>629</v>
      </c>
      <c r="C99" s="139">
        <v>0</v>
      </c>
      <c r="D99" s="139">
        <v>0</v>
      </c>
    </row>
    <row r="100" spans="1:4" x14ac:dyDescent="0.2">
      <c r="A100" s="42">
        <v>2115</v>
      </c>
      <c r="B100" s="38" t="s">
        <v>631</v>
      </c>
      <c r="C100" s="139">
        <v>0</v>
      </c>
      <c r="D100" s="139">
        <v>0</v>
      </c>
    </row>
    <row r="101" spans="1:4" x14ac:dyDescent="0.2">
      <c r="A101" s="42">
        <v>2114</v>
      </c>
      <c r="B101" s="38" t="s">
        <v>630</v>
      </c>
      <c r="C101" s="139">
        <v>0</v>
      </c>
      <c r="D101" s="139">
        <v>0</v>
      </c>
    </row>
    <row r="102" spans="1:4" x14ac:dyDescent="0.2">
      <c r="A102" s="42"/>
      <c r="B102" s="105" t="s">
        <v>619</v>
      </c>
      <c r="C102" s="138">
        <f>+C103</f>
        <v>0</v>
      </c>
      <c r="D102" s="138">
        <f>+D103</f>
        <v>0</v>
      </c>
    </row>
    <row r="103" spans="1:4" x14ac:dyDescent="0.2">
      <c r="A103" s="49">
        <v>1120</v>
      </c>
      <c r="B103" s="106" t="s">
        <v>620</v>
      </c>
      <c r="C103" s="138">
        <f>+SUM(C104:C112)</f>
        <v>0</v>
      </c>
      <c r="D103" s="138">
        <f>+SUM(D104:D112)</f>
        <v>0</v>
      </c>
    </row>
    <row r="104" spans="1:4" x14ac:dyDescent="0.2">
      <c r="A104" s="42">
        <v>1124</v>
      </c>
      <c r="B104" s="104" t="s">
        <v>636</v>
      </c>
      <c r="C104" s="139">
        <v>0</v>
      </c>
      <c r="D104" s="139">
        <v>0</v>
      </c>
    </row>
    <row r="105" spans="1:4" x14ac:dyDescent="0.2">
      <c r="A105" s="42">
        <v>1124</v>
      </c>
      <c r="B105" s="104" t="s">
        <v>637</v>
      </c>
      <c r="C105" s="139">
        <v>0</v>
      </c>
      <c r="D105" s="139">
        <v>0</v>
      </c>
    </row>
    <row r="106" spans="1:4" x14ac:dyDescent="0.2">
      <c r="A106" s="42">
        <v>1124</v>
      </c>
      <c r="B106" s="104" t="s">
        <v>638</v>
      </c>
      <c r="C106" s="139">
        <v>0</v>
      </c>
      <c r="D106" s="139">
        <v>0</v>
      </c>
    </row>
    <row r="107" spans="1:4" x14ac:dyDescent="0.2">
      <c r="A107" s="42">
        <v>1124</v>
      </c>
      <c r="B107" s="104" t="s">
        <v>639</v>
      </c>
      <c r="C107" s="139">
        <v>0</v>
      </c>
      <c r="D107" s="139">
        <v>0</v>
      </c>
    </row>
    <row r="108" spans="1:4" x14ac:dyDescent="0.2">
      <c r="A108" s="42">
        <v>1124</v>
      </c>
      <c r="B108" s="104" t="s">
        <v>640</v>
      </c>
      <c r="C108" s="139">
        <v>0</v>
      </c>
      <c r="D108" s="139">
        <v>0</v>
      </c>
    </row>
    <row r="109" spans="1:4" x14ac:dyDescent="0.2">
      <c r="A109" s="42">
        <v>1124</v>
      </c>
      <c r="B109" s="104" t="s">
        <v>641</v>
      </c>
      <c r="C109" s="139">
        <v>0</v>
      </c>
      <c r="D109" s="139">
        <v>0</v>
      </c>
    </row>
    <row r="110" spans="1:4" x14ac:dyDescent="0.2">
      <c r="A110" s="42">
        <v>1122</v>
      </c>
      <c r="B110" s="104" t="s">
        <v>633</v>
      </c>
      <c r="C110" s="139">
        <v>0</v>
      </c>
      <c r="D110" s="139">
        <v>0</v>
      </c>
    </row>
    <row r="111" spans="1:4" x14ac:dyDescent="0.2">
      <c r="A111" s="42">
        <v>1122</v>
      </c>
      <c r="B111" s="104" t="s">
        <v>634</v>
      </c>
      <c r="C111" s="139">
        <v>0</v>
      </c>
      <c r="D111" s="139">
        <v>0</v>
      </c>
    </row>
    <row r="112" spans="1:4" x14ac:dyDescent="0.2">
      <c r="A112" s="42">
        <v>1122</v>
      </c>
      <c r="B112" s="104" t="s">
        <v>635</v>
      </c>
      <c r="C112" s="139">
        <v>0</v>
      </c>
      <c r="D112" s="139">
        <v>0</v>
      </c>
    </row>
    <row r="113" spans="1:4" x14ac:dyDescent="0.2">
      <c r="A113" s="42"/>
      <c r="B113" s="108" t="s">
        <v>632</v>
      </c>
      <c r="C113" s="138">
        <f>C47+C48-C102</f>
        <v>2457115.2200000002</v>
      </c>
      <c r="D113" s="138">
        <f>D47+D48-D102</f>
        <v>735864.77999999805</v>
      </c>
    </row>
    <row r="114" spans="1:4" x14ac:dyDescent="0.2">
      <c r="C114" s="139"/>
      <c r="D114" s="139"/>
    </row>
    <row r="115" spans="1:4" x14ac:dyDescent="0.2">
      <c r="B115" s="29" t="s">
        <v>649</v>
      </c>
    </row>
    <row r="118" spans="1:4" x14ac:dyDescent="0.2">
      <c r="B118" s="117" t="s">
        <v>654</v>
      </c>
      <c r="C118" s="115" t="s">
        <v>652</v>
      </c>
      <c r="D118" s="29"/>
    </row>
    <row r="119" spans="1:4" ht="45" x14ac:dyDescent="0.2">
      <c r="B119" s="117" t="s">
        <v>655</v>
      </c>
      <c r="C119" s="116" t="s">
        <v>653</v>
      </c>
      <c r="D119" s="29"/>
    </row>
    <row r="130" spans="8:8" x14ac:dyDescent="0.2">
      <c r="H130" s="10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scale="50" orientation="portrait" r:id="rId1"/>
  <ignoredErrors>
    <ignoredError sqref="C15:D15 C62:D62 D96 C20:D20 C28:D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7" t="s">
        <v>173</v>
      </c>
      <c r="B2" s="15" t="s">
        <v>50</v>
      </c>
    </row>
    <row r="3" spans="1:2" x14ac:dyDescent="0.2">
      <c r="B3" s="4"/>
    </row>
    <row r="4" spans="1:2" ht="14.1" customHeight="1" x14ac:dyDescent="0.2">
      <c r="A4" s="88" t="s">
        <v>27</v>
      </c>
      <c r="B4" s="18" t="s">
        <v>78</v>
      </c>
    </row>
    <row r="5" spans="1:2" ht="14.1" customHeight="1" x14ac:dyDescent="0.2">
      <c r="B5" s="18" t="s">
        <v>615</v>
      </c>
    </row>
    <row r="6" spans="1:2" ht="14.1" customHeight="1" x14ac:dyDescent="0.2">
      <c r="B6" s="18" t="s">
        <v>642</v>
      </c>
    </row>
    <row r="7" spans="1:2" ht="14.1" customHeight="1" x14ac:dyDescent="0.2">
      <c r="B7" s="18" t="s">
        <v>610</v>
      </c>
    </row>
    <row r="9" spans="1:2" ht="15" customHeight="1" x14ac:dyDescent="0.2">
      <c r="A9" s="88" t="s">
        <v>29</v>
      </c>
      <c r="B9" s="112" t="s">
        <v>604</v>
      </c>
    </row>
    <row r="10" spans="1:2" ht="15" customHeight="1" x14ac:dyDescent="0.2">
      <c r="A10" s="113"/>
      <c r="B10" s="112" t="s">
        <v>75</v>
      </c>
    </row>
    <row r="11" spans="1:2" ht="15" customHeight="1" x14ac:dyDescent="0.2">
      <c r="A11" s="113"/>
      <c r="B11" s="114" t="s">
        <v>178</v>
      </c>
    </row>
    <row r="13" spans="1:2" ht="15" customHeight="1" x14ac:dyDescent="0.2">
      <c r="A13" s="88" t="s">
        <v>76</v>
      </c>
      <c r="B13" s="18" t="s">
        <v>643</v>
      </c>
    </row>
    <row r="14" spans="1:2" x14ac:dyDescent="0.2">
      <c r="B14" s="18" t="s">
        <v>610</v>
      </c>
    </row>
    <row r="16" spans="1:2" ht="22.5" x14ac:dyDescent="0.2">
      <c r="A16" s="102" t="s">
        <v>609</v>
      </c>
      <c r="B16" s="101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27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46" customWidth="1"/>
    <col min="2" max="2" width="63.140625" style="46" customWidth="1"/>
    <col min="3" max="3" width="17.7109375" style="46" customWidth="1"/>
    <col min="4" max="16384" width="11.42578125" style="46"/>
  </cols>
  <sheetData>
    <row r="1" spans="1:3" s="45" customFormat="1" ht="18" customHeight="1" x14ac:dyDescent="0.25">
      <c r="A1" s="147" t="str">
        <f>ESF!A1</f>
        <v>INSTITUTO MUNICIPAL DE LAS MUJERES</v>
      </c>
      <c r="B1" s="148"/>
      <c r="C1" s="149"/>
    </row>
    <row r="2" spans="1:3" s="45" customFormat="1" ht="18" customHeight="1" x14ac:dyDescent="0.25">
      <c r="A2" s="150" t="s">
        <v>482</v>
      </c>
      <c r="B2" s="151"/>
      <c r="C2" s="152"/>
    </row>
    <row r="3" spans="1:3" s="45" customFormat="1" ht="18" customHeight="1" x14ac:dyDescent="0.25">
      <c r="A3" s="150" t="str">
        <f>ESF!A3</f>
        <v>Correspondiente del 01 de Enero al 31 de Diciembre de 2021</v>
      </c>
      <c r="B3" s="151"/>
      <c r="C3" s="152"/>
    </row>
    <row r="4" spans="1:3" s="47" customFormat="1" x14ac:dyDescent="0.2">
      <c r="A4" s="153" t="s">
        <v>478</v>
      </c>
      <c r="B4" s="154"/>
      <c r="C4" s="155"/>
    </row>
    <row r="5" spans="1:3" x14ac:dyDescent="0.2">
      <c r="A5" s="60" t="s">
        <v>517</v>
      </c>
      <c r="B5" s="60"/>
      <c r="C5" s="118">
        <f>+'[3]PRES VS EJERC'!$BB$13</f>
        <v>17008074.829999998</v>
      </c>
    </row>
    <row r="6" spans="1:3" x14ac:dyDescent="0.2">
      <c r="A6" s="61"/>
      <c r="B6" s="62"/>
      <c r="C6" s="119"/>
    </row>
    <row r="7" spans="1:3" x14ac:dyDescent="0.2">
      <c r="A7" s="68" t="s">
        <v>518</v>
      </c>
      <c r="B7" s="68"/>
      <c r="C7" s="120">
        <f>SUM(C8:C13)</f>
        <v>0</v>
      </c>
    </row>
    <row r="8" spans="1:3" x14ac:dyDescent="0.2">
      <c r="A8" s="74" t="s">
        <v>519</v>
      </c>
      <c r="B8" s="73" t="s">
        <v>330</v>
      </c>
      <c r="C8" s="121">
        <v>0</v>
      </c>
    </row>
    <row r="9" spans="1:3" x14ac:dyDescent="0.2">
      <c r="A9" s="63" t="s">
        <v>520</v>
      </c>
      <c r="B9" s="64" t="s">
        <v>529</v>
      </c>
      <c r="C9" s="121">
        <v>0</v>
      </c>
    </row>
    <row r="10" spans="1:3" x14ac:dyDescent="0.2">
      <c r="A10" s="63" t="s">
        <v>521</v>
      </c>
      <c r="B10" s="64" t="s">
        <v>338</v>
      </c>
      <c r="C10" s="121">
        <v>0</v>
      </c>
    </row>
    <row r="11" spans="1:3" x14ac:dyDescent="0.2">
      <c r="A11" s="63" t="s">
        <v>522</v>
      </c>
      <c r="B11" s="64" t="s">
        <v>339</v>
      </c>
      <c r="C11" s="121">
        <v>0</v>
      </c>
    </row>
    <row r="12" spans="1:3" x14ac:dyDescent="0.2">
      <c r="A12" s="63" t="s">
        <v>523</v>
      </c>
      <c r="B12" s="64" t="s">
        <v>340</v>
      </c>
      <c r="C12" s="121">
        <v>0</v>
      </c>
    </row>
    <row r="13" spans="1:3" x14ac:dyDescent="0.2">
      <c r="A13" s="65" t="s">
        <v>524</v>
      </c>
      <c r="B13" s="66" t="s">
        <v>525</v>
      </c>
      <c r="C13" s="121">
        <v>0</v>
      </c>
    </row>
    <row r="14" spans="1:3" x14ac:dyDescent="0.2">
      <c r="A14" s="61"/>
      <c r="B14" s="67"/>
      <c r="C14" s="122"/>
    </row>
    <row r="15" spans="1:3" x14ac:dyDescent="0.2">
      <c r="A15" s="68" t="s">
        <v>83</v>
      </c>
      <c r="B15" s="62"/>
      <c r="C15" s="120">
        <f>SUM(C16:C18)</f>
        <v>0</v>
      </c>
    </row>
    <row r="16" spans="1:3" x14ac:dyDescent="0.2">
      <c r="A16" s="69">
        <v>3.1</v>
      </c>
      <c r="B16" s="64" t="s">
        <v>528</v>
      </c>
      <c r="C16" s="121">
        <v>0</v>
      </c>
    </row>
    <row r="17" spans="1:4" x14ac:dyDescent="0.2">
      <c r="A17" s="70">
        <v>3.2</v>
      </c>
      <c r="B17" s="64" t="s">
        <v>526</v>
      </c>
      <c r="C17" s="121">
        <v>0</v>
      </c>
    </row>
    <row r="18" spans="1:4" x14ac:dyDescent="0.2">
      <c r="A18" s="70">
        <v>3.3</v>
      </c>
      <c r="B18" s="66" t="s">
        <v>527</v>
      </c>
      <c r="C18" s="123">
        <v>0</v>
      </c>
    </row>
    <row r="19" spans="1:4" x14ac:dyDescent="0.2">
      <c r="A19" s="61"/>
      <c r="B19" s="71"/>
      <c r="C19" s="124"/>
    </row>
    <row r="20" spans="1:4" x14ac:dyDescent="0.2">
      <c r="A20" s="72" t="s">
        <v>82</v>
      </c>
      <c r="B20" s="72"/>
      <c r="C20" s="118">
        <f>C5+C7-C15</f>
        <v>17008074.829999998</v>
      </c>
    </row>
    <row r="22" spans="1:4" x14ac:dyDescent="0.2">
      <c r="B22" s="29" t="s">
        <v>649</v>
      </c>
    </row>
    <row r="24" spans="1:4" x14ac:dyDescent="0.2">
      <c r="B24" s="117" t="s">
        <v>654</v>
      </c>
      <c r="D24" s="29"/>
    </row>
    <row r="25" spans="1:4" ht="22.5" x14ac:dyDescent="0.2">
      <c r="B25" s="117" t="s">
        <v>655</v>
      </c>
      <c r="D25" s="29"/>
    </row>
    <row r="26" spans="1:4" x14ac:dyDescent="0.2">
      <c r="B26" s="115" t="s">
        <v>652</v>
      </c>
    </row>
    <row r="27" spans="1:4" ht="22.5" x14ac:dyDescent="0.2">
      <c r="B27" s="11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6"/>
  <sheetViews>
    <sheetView showGridLines="0" topLeftCell="A11" workbookViewId="0">
      <selection activeCell="C37" sqref="C37"/>
    </sheetView>
  </sheetViews>
  <sheetFormatPr baseColWidth="10" defaultRowHeight="11.25" x14ac:dyDescent="0.2"/>
  <cols>
    <col min="1" max="1" width="3.7109375" style="46" customWidth="1"/>
    <col min="2" max="2" width="62.140625" style="46" customWidth="1"/>
    <col min="3" max="3" width="17.7109375" style="46" customWidth="1"/>
    <col min="4" max="16384" width="11.42578125" style="46"/>
  </cols>
  <sheetData>
    <row r="1" spans="1:3" s="48" customFormat="1" ht="18.95" customHeight="1" x14ac:dyDescent="0.25">
      <c r="A1" s="156" t="str">
        <f>ESF!A1</f>
        <v>INSTITUTO MUNICIPAL DE LAS MUJERES</v>
      </c>
      <c r="B1" s="157"/>
      <c r="C1" s="158"/>
    </row>
    <row r="2" spans="1:3" s="48" customFormat="1" ht="18.95" customHeight="1" x14ac:dyDescent="0.25">
      <c r="A2" s="159" t="s">
        <v>483</v>
      </c>
      <c r="B2" s="160"/>
      <c r="C2" s="161"/>
    </row>
    <row r="3" spans="1:3" s="48" customFormat="1" ht="18.95" customHeight="1" x14ac:dyDescent="0.25">
      <c r="A3" s="159" t="str">
        <f>ESF!A3</f>
        <v>Correspondiente del 01 de Enero al 31 de Diciembre de 2021</v>
      </c>
      <c r="B3" s="160"/>
      <c r="C3" s="161"/>
    </row>
    <row r="4" spans="1:3" x14ac:dyDescent="0.2">
      <c r="A4" s="153" t="s">
        <v>478</v>
      </c>
      <c r="B4" s="154"/>
      <c r="C4" s="155"/>
    </row>
    <row r="5" spans="1:3" x14ac:dyDescent="0.2">
      <c r="A5" s="80" t="s">
        <v>530</v>
      </c>
      <c r="B5" s="60"/>
      <c r="C5" s="125">
        <f>+'[3]PRES VS EJERC'!$BB$130</f>
        <v>14879017.5</v>
      </c>
    </row>
    <row r="6" spans="1:3" x14ac:dyDescent="0.2">
      <c r="A6" s="76"/>
      <c r="B6" s="62"/>
      <c r="C6" s="119"/>
    </row>
    <row r="7" spans="1:3" x14ac:dyDescent="0.2">
      <c r="A7" s="68" t="s">
        <v>531</v>
      </c>
      <c r="B7" s="77"/>
      <c r="C7" s="120">
        <f>SUM(C8:C28)</f>
        <v>176048.08</v>
      </c>
    </row>
    <row r="8" spans="1:3" x14ac:dyDescent="0.2">
      <c r="A8" s="81">
        <v>2.1</v>
      </c>
      <c r="B8" s="82" t="s">
        <v>358</v>
      </c>
      <c r="C8" s="126">
        <v>0</v>
      </c>
    </row>
    <row r="9" spans="1:3" x14ac:dyDescent="0.2">
      <c r="A9" s="81">
        <v>2.2000000000000002</v>
      </c>
      <c r="B9" s="82" t="s">
        <v>355</v>
      </c>
      <c r="C9" s="126">
        <v>0</v>
      </c>
    </row>
    <row r="10" spans="1:3" x14ac:dyDescent="0.2">
      <c r="A10" s="86">
        <v>2.2999999999999998</v>
      </c>
      <c r="B10" s="75" t="s">
        <v>224</v>
      </c>
      <c r="C10" s="126">
        <f>+'[3]PRES VS EJERC'!$BB$115+'[3]PRES VS EJERC'!$BB$116</f>
        <v>153618.78</v>
      </c>
    </row>
    <row r="11" spans="1:3" x14ac:dyDescent="0.2">
      <c r="A11" s="86">
        <v>2.4</v>
      </c>
      <c r="B11" s="75" t="s">
        <v>225</v>
      </c>
      <c r="C11" s="126">
        <v>0</v>
      </c>
    </row>
    <row r="12" spans="1:3" x14ac:dyDescent="0.2">
      <c r="A12" s="86">
        <v>2.5</v>
      </c>
      <c r="B12" s="75" t="s">
        <v>226</v>
      </c>
      <c r="C12" s="126">
        <v>0</v>
      </c>
    </row>
    <row r="13" spans="1:3" x14ac:dyDescent="0.2">
      <c r="A13" s="86">
        <v>2.6</v>
      </c>
      <c r="B13" s="75" t="s">
        <v>227</v>
      </c>
      <c r="C13" s="126">
        <v>0</v>
      </c>
    </row>
    <row r="14" spans="1:3" x14ac:dyDescent="0.2">
      <c r="A14" s="86">
        <v>2.7</v>
      </c>
      <c r="B14" s="75" t="s">
        <v>228</v>
      </c>
      <c r="C14" s="126">
        <v>0</v>
      </c>
    </row>
    <row r="15" spans="1:3" x14ac:dyDescent="0.2">
      <c r="A15" s="86">
        <v>2.8</v>
      </c>
      <c r="B15" s="75" t="s">
        <v>229</v>
      </c>
      <c r="C15" s="126">
        <f>+'[3]PRES VS EJERC'!$BB$123</f>
        <v>22429.3</v>
      </c>
    </row>
    <row r="16" spans="1:3" x14ac:dyDescent="0.2">
      <c r="A16" s="86">
        <v>2.9</v>
      </c>
      <c r="B16" s="75" t="s">
        <v>231</v>
      </c>
      <c r="C16" s="126">
        <v>0</v>
      </c>
    </row>
    <row r="17" spans="1:3" x14ac:dyDescent="0.2">
      <c r="A17" s="86" t="s">
        <v>532</v>
      </c>
      <c r="B17" s="75" t="s">
        <v>533</v>
      </c>
      <c r="C17" s="126">
        <v>0</v>
      </c>
    </row>
    <row r="18" spans="1:3" x14ac:dyDescent="0.2">
      <c r="A18" s="86" t="s">
        <v>562</v>
      </c>
      <c r="B18" s="75" t="s">
        <v>233</v>
      </c>
      <c r="C18" s="126">
        <v>0</v>
      </c>
    </row>
    <row r="19" spans="1:3" x14ac:dyDescent="0.2">
      <c r="A19" s="86" t="s">
        <v>563</v>
      </c>
      <c r="B19" s="75" t="s">
        <v>534</v>
      </c>
      <c r="C19" s="126">
        <v>0</v>
      </c>
    </row>
    <row r="20" spans="1:3" x14ac:dyDescent="0.2">
      <c r="A20" s="86" t="s">
        <v>564</v>
      </c>
      <c r="B20" s="75" t="s">
        <v>535</v>
      </c>
      <c r="C20" s="126">
        <v>0</v>
      </c>
    </row>
    <row r="21" spans="1:3" x14ac:dyDescent="0.2">
      <c r="A21" s="86" t="s">
        <v>565</v>
      </c>
      <c r="B21" s="75" t="s">
        <v>536</v>
      </c>
      <c r="C21" s="126">
        <v>0</v>
      </c>
    </row>
    <row r="22" spans="1:3" x14ac:dyDescent="0.2">
      <c r="A22" s="86" t="s">
        <v>537</v>
      </c>
      <c r="B22" s="75" t="s">
        <v>538</v>
      </c>
      <c r="C22" s="126">
        <v>0</v>
      </c>
    </row>
    <row r="23" spans="1:3" x14ac:dyDescent="0.2">
      <c r="A23" s="86" t="s">
        <v>539</v>
      </c>
      <c r="B23" s="75" t="s">
        <v>540</v>
      </c>
      <c r="C23" s="126">
        <v>0</v>
      </c>
    </row>
    <row r="24" spans="1:3" x14ac:dyDescent="0.2">
      <c r="A24" s="86" t="s">
        <v>541</v>
      </c>
      <c r="B24" s="75" t="s">
        <v>542</v>
      </c>
      <c r="C24" s="126">
        <v>0</v>
      </c>
    </row>
    <row r="25" spans="1:3" x14ac:dyDescent="0.2">
      <c r="A25" s="86" t="s">
        <v>543</v>
      </c>
      <c r="B25" s="75" t="s">
        <v>544</v>
      </c>
      <c r="C25" s="126">
        <v>0</v>
      </c>
    </row>
    <row r="26" spans="1:3" x14ac:dyDescent="0.2">
      <c r="A26" s="86" t="s">
        <v>545</v>
      </c>
      <c r="B26" s="75" t="s">
        <v>546</v>
      </c>
      <c r="C26" s="126">
        <v>0</v>
      </c>
    </row>
    <row r="27" spans="1:3" x14ac:dyDescent="0.2">
      <c r="A27" s="86" t="s">
        <v>547</v>
      </c>
      <c r="B27" s="75" t="s">
        <v>548</v>
      </c>
      <c r="C27" s="126">
        <v>0</v>
      </c>
    </row>
    <row r="28" spans="1:3" x14ac:dyDescent="0.2">
      <c r="A28" s="86" t="s">
        <v>549</v>
      </c>
      <c r="B28" s="82" t="s">
        <v>550</v>
      </c>
      <c r="C28" s="126">
        <v>0</v>
      </c>
    </row>
    <row r="29" spans="1:3" x14ac:dyDescent="0.2">
      <c r="A29" s="87"/>
      <c r="B29" s="83"/>
      <c r="C29" s="127"/>
    </row>
    <row r="30" spans="1:3" x14ac:dyDescent="0.2">
      <c r="A30" s="84" t="s">
        <v>551</v>
      </c>
      <c r="B30" s="85"/>
      <c r="C30" s="128">
        <f>SUM(C31:C37)</f>
        <v>892197.79</v>
      </c>
    </row>
    <row r="31" spans="1:3" x14ac:dyDescent="0.2">
      <c r="A31" s="86" t="s">
        <v>552</v>
      </c>
      <c r="B31" s="75" t="s">
        <v>427</v>
      </c>
      <c r="C31" s="126">
        <f>+ACT!C185</f>
        <v>880582.10000000009</v>
      </c>
    </row>
    <row r="32" spans="1:3" x14ac:dyDescent="0.2">
      <c r="A32" s="86" t="s">
        <v>553</v>
      </c>
      <c r="B32" s="75" t="s">
        <v>80</v>
      </c>
      <c r="C32" s="126">
        <v>0</v>
      </c>
    </row>
    <row r="33" spans="1:3" x14ac:dyDescent="0.2">
      <c r="A33" s="86" t="s">
        <v>554</v>
      </c>
      <c r="B33" s="75" t="s">
        <v>437</v>
      </c>
      <c r="C33" s="126">
        <v>0</v>
      </c>
    </row>
    <row r="34" spans="1:3" x14ac:dyDescent="0.2">
      <c r="A34" s="86" t="s">
        <v>555</v>
      </c>
      <c r="B34" s="75" t="s">
        <v>556</v>
      </c>
      <c r="C34" s="126">
        <v>0</v>
      </c>
    </row>
    <row r="35" spans="1:3" x14ac:dyDescent="0.2">
      <c r="A35" s="86" t="s">
        <v>557</v>
      </c>
      <c r="B35" s="75" t="s">
        <v>558</v>
      </c>
      <c r="C35" s="126">
        <v>0</v>
      </c>
    </row>
    <row r="36" spans="1:3" x14ac:dyDescent="0.2">
      <c r="A36" s="86" t="s">
        <v>559</v>
      </c>
      <c r="B36" s="75" t="s">
        <v>445</v>
      </c>
      <c r="C36" s="126">
        <f>+[4]CONCILIACION!$H$9</f>
        <v>11615.69</v>
      </c>
    </row>
    <row r="37" spans="1:3" x14ac:dyDescent="0.2">
      <c r="A37" s="86" t="s">
        <v>560</v>
      </c>
      <c r="B37" s="82" t="s">
        <v>561</v>
      </c>
      <c r="C37" s="129">
        <v>0</v>
      </c>
    </row>
    <row r="38" spans="1:3" x14ac:dyDescent="0.2">
      <c r="A38" s="76"/>
      <c r="B38" s="78"/>
      <c r="C38" s="130"/>
    </row>
    <row r="39" spans="1:3" x14ac:dyDescent="0.2">
      <c r="A39" s="79" t="s">
        <v>84</v>
      </c>
      <c r="B39" s="60"/>
      <c r="C39" s="118">
        <f>C5-C7+C30</f>
        <v>15595167.210000001</v>
      </c>
    </row>
    <row r="41" spans="1:3" x14ac:dyDescent="0.2">
      <c r="B41" s="29" t="s">
        <v>649</v>
      </c>
    </row>
    <row r="43" spans="1:3" x14ac:dyDescent="0.2">
      <c r="B43" s="117" t="s">
        <v>654</v>
      </c>
    </row>
    <row r="44" spans="1:3" ht="22.5" x14ac:dyDescent="0.2">
      <c r="B44" s="117" t="s">
        <v>655</v>
      </c>
    </row>
    <row r="45" spans="1:3" x14ac:dyDescent="0.2">
      <c r="B45" s="115" t="s">
        <v>652</v>
      </c>
    </row>
    <row r="46" spans="1:3" ht="22.5" x14ac:dyDescent="0.2">
      <c r="B46" s="11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5"/>
  <sheetViews>
    <sheetView workbookViewId="0">
      <selection activeCell="F19" sqref="F19"/>
    </sheetView>
  </sheetViews>
  <sheetFormatPr baseColWidth="10" defaultColWidth="9.140625" defaultRowHeight="11.25" x14ac:dyDescent="0.2"/>
  <cols>
    <col min="1" max="1" width="12.7109375" style="38" customWidth="1"/>
    <col min="2" max="2" width="72.140625" style="38" customWidth="1"/>
    <col min="3" max="7" width="15.7109375" style="38" customWidth="1"/>
    <col min="8" max="8" width="11.7109375" style="38" customWidth="1"/>
    <col min="9" max="9" width="13.42578125" style="38" customWidth="1"/>
    <col min="10" max="10" width="13.140625" style="38" customWidth="1"/>
    <col min="11" max="16384" width="9.140625" style="38"/>
  </cols>
  <sheetData>
    <row r="1" spans="1:10" ht="18.95" customHeight="1" x14ac:dyDescent="0.2">
      <c r="A1" s="162" t="str">
        <f>'Notas a los Edos Financieros'!A1</f>
        <v>INSTITUTO MUNICIPAL DE LAS MUJERES</v>
      </c>
      <c r="B1" s="163"/>
      <c r="C1" s="163"/>
      <c r="D1" s="163"/>
      <c r="E1" s="163"/>
      <c r="F1" s="163"/>
      <c r="G1" s="132" t="s">
        <v>179</v>
      </c>
      <c r="H1" s="133">
        <f>'Notas a los Edos Financieros'!D1</f>
        <v>2021</v>
      </c>
      <c r="I1" s="104"/>
      <c r="J1" s="104"/>
    </row>
    <row r="2" spans="1:10" ht="18.95" customHeight="1" x14ac:dyDescent="0.2">
      <c r="A2" s="162" t="s">
        <v>484</v>
      </c>
      <c r="B2" s="163"/>
      <c r="C2" s="163"/>
      <c r="D2" s="163"/>
      <c r="E2" s="163"/>
      <c r="F2" s="163"/>
      <c r="G2" s="132" t="s">
        <v>181</v>
      </c>
      <c r="H2" s="133" t="str">
        <f>'Notas a los Edos Financieros'!D2</f>
        <v>Trimestral</v>
      </c>
      <c r="I2" s="104"/>
      <c r="J2" s="104"/>
    </row>
    <row r="3" spans="1:10" ht="18.95" customHeight="1" x14ac:dyDescent="0.2">
      <c r="A3" s="162" t="str">
        <f>'Notas a los Edos Financieros'!A3</f>
        <v>Correspondiente del 01 de Enero al 31 de Diciembre de 2021</v>
      </c>
      <c r="B3" s="163"/>
      <c r="C3" s="163"/>
      <c r="D3" s="163"/>
      <c r="E3" s="163"/>
      <c r="F3" s="163"/>
      <c r="G3" s="132" t="s">
        <v>182</v>
      </c>
      <c r="H3" s="133">
        <f>'Notas a los Edos Financieros'!D3</f>
        <v>3</v>
      </c>
      <c r="I3" s="104"/>
      <c r="J3" s="104"/>
    </row>
    <row r="4" spans="1:10" x14ac:dyDescent="0.2">
      <c r="A4" s="134" t="s">
        <v>183</v>
      </c>
      <c r="B4" s="106"/>
      <c r="C4" s="106"/>
      <c r="D4" s="106"/>
      <c r="E4" s="106"/>
      <c r="F4" s="106"/>
      <c r="G4" s="106"/>
      <c r="H4" s="106"/>
      <c r="I4" s="104"/>
      <c r="J4" s="104"/>
    </row>
    <row r="5" spans="1:10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24.95" customHeight="1" x14ac:dyDescent="0.2">
      <c r="A7" s="134" t="s">
        <v>146</v>
      </c>
      <c r="B7" s="134" t="s">
        <v>479</v>
      </c>
      <c r="C7" s="135" t="s">
        <v>163</v>
      </c>
      <c r="D7" s="135" t="s">
        <v>480</v>
      </c>
      <c r="E7" s="135" t="s">
        <v>481</v>
      </c>
      <c r="F7" s="135" t="s">
        <v>162</v>
      </c>
      <c r="G7" s="135" t="s">
        <v>124</v>
      </c>
      <c r="H7" s="135" t="s">
        <v>165</v>
      </c>
      <c r="I7" s="135" t="s">
        <v>166</v>
      </c>
      <c r="J7" s="135" t="s">
        <v>167</v>
      </c>
    </row>
    <row r="8" spans="1:10" s="50" customFormat="1" x14ac:dyDescent="0.2">
      <c r="A8" s="49">
        <v>7000</v>
      </c>
      <c r="B8" s="50" t="s">
        <v>125</v>
      </c>
    </row>
    <row r="9" spans="1:10" x14ac:dyDescent="0.2">
      <c r="A9" s="38">
        <v>7110</v>
      </c>
      <c r="B9" s="38" t="s">
        <v>124</v>
      </c>
      <c r="C9" s="43">
        <v>0</v>
      </c>
      <c r="D9" s="43">
        <v>0</v>
      </c>
      <c r="E9" s="43">
        <v>0</v>
      </c>
      <c r="F9" s="43">
        <v>0</v>
      </c>
    </row>
    <row r="10" spans="1:10" x14ac:dyDescent="0.2">
      <c r="A10" s="38">
        <v>7120</v>
      </c>
      <c r="B10" s="38" t="s">
        <v>123</v>
      </c>
      <c r="C10" s="43">
        <v>0</v>
      </c>
      <c r="D10" s="43">
        <v>0</v>
      </c>
      <c r="E10" s="43">
        <v>0</v>
      </c>
      <c r="F10" s="43">
        <v>0</v>
      </c>
    </row>
    <row r="11" spans="1:10" x14ac:dyDescent="0.2">
      <c r="A11" s="38">
        <v>7130</v>
      </c>
      <c r="B11" s="38" t="s">
        <v>122</v>
      </c>
      <c r="C11" s="43">
        <v>0</v>
      </c>
      <c r="D11" s="43">
        <v>0</v>
      </c>
      <c r="E11" s="43">
        <v>0</v>
      </c>
      <c r="F11" s="43">
        <v>0</v>
      </c>
    </row>
    <row r="12" spans="1:10" x14ac:dyDescent="0.2">
      <c r="A12" s="38">
        <v>7140</v>
      </c>
      <c r="B12" s="38" t="s">
        <v>121</v>
      </c>
      <c r="C12" s="43">
        <v>0</v>
      </c>
      <c r="D12" s="43">
        <v>0</v>
      </c>
      <c r="E12" s="43">
        <v>0</v>
      </c>
      <c r="F12" s="43">
        <v>0</v>
      </c>
    </row>
    <row r="13" spans="1:10" x14ac:dyDescent="0.2">
      <c r="A13" s="38">
        <v>7150</v>
      </c>
      <c r="B13" s="38" t="s">
        <v>120</v>
      </c>
      <c r="C13" s="43">
        <v>0</v>
      </c>
      <c r="D13" s="43">
        <v>0</v>
      </c>
      <c r="E13" s="43">
        <v>0</v>
      </c>
      <c r="F13" s="43">
        <v>0</v>
      </c>
    </row>
    <row r="14" spans="1:10" x14ac:dyDescent="0.2">
      <c r="A14" s="38">
        <v>7160</v>
      </c>
      <c r="B14" s="38" t="s">
        <v>119</v>
      </c>
      <c r="C14" s="43">
        <v>0</v>
      </c>
      <c r="D14" s="43">
        <v>0</v>
      </c>
      <c r="E14" s="43">
        <v>0</v>
      </c>
      <c r="F14" s="43">
        <v>0</v>
      </c>
    </row>
    <row r="15" spans="1:10" x14ac:dyDescent="0.2">
      <c r="A15" s="38">
        <v>7210</v>
      </c>
      <c r="B15" s="38" t="s">
        <v>118</v>
      </c>
      <c r="C15" s="43">
        <v>0</v>
      </c>
      <c r="D15" s="43">
        <v>0</v>
      </c>
      <c r="E15" s="43">
        <v>0</v>
      </c>
      <c r="F15" s="43">
        <v>0</v>
      </c>
    </row>
    <row r="16" spans="1:10" x14ac:dyDescent="0.2">
      <c r="A16" s="38">
        <v>7220</v>
      </c>
      <c r="B16" s="38" t="s">
        <v>117</v>
      </c>
      <c r="C16" s="43">
        <v>0</v>
      </c>
      <c r="D16" s="43">
        <v>0</v>
      </c>
      <c r="E16" s="43">
        <v>0</v>
      </c>
      <c r="F16" s="43">
        <v>0</v>
      </c>
    </row>
    <row r="17" spans="1:6" x14ac:dyDescent="0.2">
      <c r="A17" s="38">
        <v>7230</v>
      </c>
      <c r="B17" s="38" t="s">
        <v>116</v>
      </c>
      <c r="C17" s="43">
        <v>0</v>
      </c>
      <c r="D17" s="43">
        <v>0</v>
      </c>
      <c r="E17" s="43">
        <v>0</v>
      </c>
      <c r="F17" s="43">
        <v>0</v>
      </c>
    </row>
    <row r="18" spans="1:6" x14ac:dyDescent="0.2">
      <c r="A18" s="38">
        <v>7240</v>
      </c>
      <c r="B18" s="38" t="s">
        <v>115</v>
      </c>
      <c r="C18" s="43">
        <v>0</v>
      </c>
      <c r="D18" s="43">
        <v>0</v>
      </c>
      <c r="E18" s="43">
        <v>0</v>
      </c>
      <c r="F18" s="43">
        <v>0</v>
      </c>
    </row>
    <row r="19" spans="1:6" x14ac:dyDescent="0.2">
      <c r="A19" s="38">
        <v>7250</v>
      </c>
      <c r="B19" s="38" t="s">
        <v>114</v>
      </c>
      <c r="C19" s="43">
        <v>0</v>
      </c>
      <c r="D19" s="43">
        <v>0</v>
      </c>
      <c r="E19" s="43">
        <v>0</v>
      </c>
      <c r="F19" s="43">
        <v>0</v>
      </c>
    </row>
    <row r="20" spans="1:6" x14ac:dyDescent="0.2">
      <c r="A20" s="38">
        <v>7260</v>
      </c>
      <c r="B20" s="38" t="s">
        <v>113</v>
      </c>
      <c r="C20" s="43">
        <v>0</v>
      </c>
      <c r="D20" s="43">
        <v>0</v>
      </c>
      <c r="E20" s="43">
        <v>0</v>
      </c>
      <c r="F20" s="43">
        <v>0</v>
      </c>
    </row>
    <row r="21" spans="1:6" x14ac:dyDescent="0.2">
      <c r="A21" s="38">
        <v>7310</v>
      </c>
      <c r="B21" s="38" t="s">
        <v>112</v>
      </c>
      <c r="C21" s="43">
        <v>0</v>
      </c>
      <c r="D21" s="43">
        <v>0</v>
      </c>
      <c r="E21" s="43">
        <v>0</v>
      </c>
      <c r="F21" s="43">
        <v>0</v>
      </c>
    </row>
    <row r="22" spans="1:6" x14ac:dyDescent="0.2">
      <c r="A22" s="38">
        <v>7320</v>
      </c>
      <c r="B22" s="38" t="s">
        <v>111</v>
      </c>
      <c r="C22" s="43">
        <v>0</v>
      </c>
      <c r="D22" s="43">
        <v>0</v>
      </c>
      <c r="E22" s="43">
        <v>0</v>
      </c>
      <c r="F22" s="43">
        <v>0</v>
      </c>
    </row>
    <row r="23" spans="1:6" x14ac:dyDescent="0.2">
      <c r="A23" s="38">
        <v>7330</v>
      </c>
      <c r="B23" s="38" t="s">
        <v>110</v>
      </c>
      <c r="C23" s="43">
        <v>0</v>
      </c>
      <c r="D23" s="43">
        <v>0</v>
      </c>
      <c r="E23" s="43">
        <v>0</v>
      </c>
      <c r="F23" s="43">
        <v>0</v>
      </c>
    </row>
    <row r="24" spans="1:6" x14ac:dyDescent="0.2">
      <c r="A24" s="38">
        <v>7340</v>
      </c>
      <c r="B24" s="38" t="s">
        <v>109</v>
      </c>
      <c r="C24" s="43">
        <v>0</v>
      </c>
      <c r="D24" s="43">
        <v>0</v>
      </c>
      <c r="E24" s="43">
        <v>0</v>
      </c>
      <c r="F24" s="43">
        <v>0</v>
      </c>
    </row>
    <row r="25" spans="1:6" x14ac:dyDescent="0.2">
      <c r="A25" s="38">
        <v>7350</v>
      </c>
      <c r="B25" s="38" t="s">
        <v>108</v>
      </c>
      <c r="C25" s="43">
        <v>0</v>
      </c>
      <c r="D25" s="43">
        <v>0</v>
      </c>
      <c r="E25" s="43">
        <v>0</v>
      </c>
      <c r="F25" s="43">
        <v>0</v>
      </c>
    </row>
    <row r="26" spans="1:6" x14ac:dyDescent="0.2">
      <c r="A26" s="38">
        <v>7360</v>
      </c>
      <c r="B26" s="38" t="s">
        <v>107</v>
      </c>
      <c r="C26" s="43">
        <v>0</v>
      </c>
      <c r="D26" s="43">
        <v>0</v>
      </c>
      <c r="E26" s="43">
        <v>0</v>
      </c>
      <c r="F26" s="43">
        <v>0</v>
      </c>
    </row>
    <row r="27" spans="1:6" x14ac:dyDescent="0.2">
      <c r="A27" s="38">
        <v>7410</v>
      </c>
      <c r="B27" s="38" t="s">
        <v>106</v>
      </c>
      <c r="C27" s="43">
        <v>0</v>
      </c>
      <c r="D27" s="43">
        <v>0</v>
      </c>
      <c r="E27" s="43">
        <v>0</v>
      </c>
      <c r="F27" s="43">
        <v>0</v>
      </c>
    </row>
    <row r="28" spans="1:6" x14ac:dyDescent="0.2">
      <c r="A28" s="38">
        <v>7420</v>
      </c>
      <c r="B28" s="38" t="s">
        <v>105</v>
      </c>
      <c r="C28" s="43">
        <v>0</v>
      </c>
      <c r="D28" s="43">
        <v>0</v>
      </c>
      <c r="E28" s="43">
        <v>0</v>
      </c>
      <c r="F28" s="43">
        <v>0</v>
      </c>
    </row>
    <row r="29" spans="1:6" x14ac:dyDescent="0.2">
      <c r="A29" s="38">
        <v>7510</v>
      </c>
      <c r="B29" s="38" t="s">
        <v>104</v>
      </c>
      <c r="C29" s="43">
        <v>0</v>
      </c>
      <c r="D29" s="43">
        <v>0</v>
      </c>
      <c r="E29" s="43">
        <v>0</v>
      </c>
      <c r="F29" s="43">
        <v>0</v>
      </c>
    </row>
    <row r="30" spans="1:6" x14ac:dyDescent="0.2">
      <c r="A30" s="38">
        <v>7520</v>
      </c>
      <c r="B30" s="38" t="s">
        <v>103</v>
      </c>
      <c r="C30" s="43">
        <v>0</v>
      </c>
      <c r="D30" s="43">
        <v>0</v>
      </c>
      <c r="E30" s="43">
        <v>0</v>
      </c>
      <c r="F30" s="43">
        <v>0</v>
      </c>
    </row>
    <row r="31" spans="1:6" x14ac:dyDescent="0.2">
      <c r="A31" s="38">
        <v>7610</v>
      </c>
      <c r="B31" s="38" t="s">
        <v>102</v>
      </c>
      <c r="C31" s="43">
        <v>0</v>
      </c>
      <c r="D31" s="43">
        <v>0</v>
      </c>
      <c r="E31" s="43">
        <v>0</v>
      </c>
      <c r="F31" s="43">
        <v>0</v>
      </c>
    </row>
    <row r="32" spans="1:6" x14ac:dyDescent="0.2">
      <c r="A32" s="38">
        <v>7620</v>
      </c>
      <c r="B32" s="38" t="s">
        <v>101</v>
      </c>
      <c r="C32" s="43">
        <v>0</v>
      </c>
      <c r="D32" s="43">
        <v>0</v>
      </c>
      <c r="E32" s="43">
        <v>0</v>
      </c>
      <c r="F32" s="43">
        <v>0</v>
      </c>
    </row>
    <row r="33" spans="1:9" x14ac:dyDescent="0.2">
      <c r="A33" s="38">
        <v>7630</v>
      </c>
      <c r="B33" s="38" t="s">
        <v>100</v>
      </c>
      <c r="C33" s="43">
        <v>0</v>
      </c>
      <c r="D33" s="43">
        <v>0</v>
      </c>
      <c r="E33" s="43">
        <v>0</v>
      </c>
      <c r="F33" s="43">
        <v>0</v>
      </c>
    </row>
    <row r="34" spans="1:9" x14ac:dyDescent="0.2">
      <c r="A34" s="38">
        <v>7640</v>
      </c>
      <c r="B34" s="38" t="s">
        <v>99</v>
      </c>
      <c r="C34" s="43">
        <v>0</v>
      </c>
      <c r="D34" s="43">
        <v>0</v>
      </c>
      <c r="E34" s="43">
        <v>0</v>
      </c>
      <c r="F34" s="43">
        <v>0</v>
      </c>
    </row>
    <row r="35" spans="1:9" s="50" customFormat="1" x14ac:dyDescent="0.2">
      <c r="A35" s="49">
        <v>8000</v>
      </c>
      <c r="B35" s="50" t="s">
        <v>97</v>
      </c>
    </row>
    <row r="36" spans="1:9" x14ac:dyDescent="0.2">
      <c r="A36" s="38">
        <v>8110</v>
      </c>
      <c r="B36" s="38" t="s">
        <v>96</v>
      </c>
      <c r="C36" s="43">
        <v>0</v>
      </c>
      <c r="D36" s="43">
        <v>15012317</v>
      </c>
      <c r="E36" s="43">
        <f>+[2]Balanza!E435</f>
        <v>0</v>
      </c>
      <c r="F36" s="43">
        <f>+C36+D36-E36</f>
        <v>15012317</v>
      </c>
    </row>
    <row r="37" spans="1:9" x14ac:dyDescent="0.2">
      <c r="A37" s="38">
        <v>8120</v>
      </c>
      <c r="B37" s="38" t="s">
        <v>95</v>
      </c>
      <c r="C37" s="43">
        <v>0</v>
      </c>
      <c r="D37" s="43">
        <v>17008727.199999999</v>
      </c>
      <c r="E37" s="43">
        <v>17007214.859999999</v>
      </c>
      <c r="F37" s="43">
        <v>-1512.34</v>
      </c>
    </row>
    <row r="38" spans="1:9" x14ac:dyDescent="0.2">
      <c r="A38" s="38">
        <v>8130</v>
      </c>
      <c r="B38" s="38" t="s">
        <v>94</v>
      </c>
      <c r="C38" s="43">
        <v>0</v>
      </c>
      <c r="D38" s="43">
        <v>1994897.86</v>
      </c>
      <c r="E38" s="43">
        <v>0</v>
      </c>
      <c r="F38" s="43">
        <v>1994897.86</v>
      </c>
      <c r="G38" s="131" t="s">
        <v>657</v>
      </c>
      <c r="H38" s="2"/>
    </row>
    <row r="39" spans="1:9" x14ac:dyDescent="0.2">
      <c r="A39" s="38">
        <v>8140</v>
      </c>
      <c r="B39" s="38" t="s">
        <v>93</v>
      </c>
      <c r="C39" s="43">
        <v>0</v>
      </c>
      <c r="D39" s="43">
        <v>17008075.48</v>
      </c>
      <c r="E39" s="43">
        <v>17008727.199999999</v>
      </c>
      <c r="F39" s="43">
        <v>651.72</v>
      </c>
      <c r="H39" s="2"/>
    </row>
    <row r="40" spans="1:9" x14ac:dyDescent="0.2">
      <c r="A40" s="38">
        <v>8150</v>
      </c>
      <c r="B40" s="38" t="s">
        <v>92</v>
      </c>
      <c r="C40" s="43">
        <v>0</v>
      </c>
      <c r="D40" s="43">
        <v>0</v>
      </c>
      <c r="E40" s="43">
        <v>17008075.48</v>
      </c>
      <c r="F40" s="43">
        <v>17008075.48</v>
      </c>
      <c r="H40" s="2"/>
    </row>
    <row r="41" spans="1:9" x14ac:dyDescent="0.2">
      <c r="A41" s="38">
        <v>8210</v>
      </c>
      <c r="B41" s="38" t="s">
        <v>91</v>
      </c>
      <c r="C41" s="43">
        <v>0</v>
      </c>
      <c r="D41" s="43">
        <v>0</v>
      </c>
      <c r="E41" s="43">
        <v>15012317</v>
      </c>
      <c r="F41" s="43">
        <v>15012317</v>
      </c>
      <c r="H41" s="2"/>
    </row>
    <row r="42" spans="1:9" x14ac:dyDescent="0.2">
      <c r="A42" s="38">
        <v>8220</v>
      </c>
      <c r="B42" s="38" t="s">
        <v>90</v>
      </c>
      <c r="C42" s="43">
        <v>0</v>
      </c>
      <c r="D42" s="43">
        <v>17007214.59</v>
      </c>
      <c r="E42" s="43">
        <v>15777913.85</v>
      </c>
      <c r="F42" s="43">
        <v>1229300.74</v>
      </c>
      <c r="G42" s="131" t="s">
        <v>657</v>
      </c>
      <c r="H42" s="2"/>
    </row>
    <row r="43" spans="1:9" x14ac:dyDescent="0.2">
      <c r="A43" s="38">
        <v>8230</v>
      </c>
      <c r="B43" s="38" t="s">
        <v>89</v>
      </c>
      <c r="C43" s="43">
        <v>0</v>
      </c>
      <c r="D43" s="43">
        <v>0</v>
      </c>
      <c r="E43" s="43">
        <v>1994897.59</v>
      </c>
      <c r="F43" s="43">
        <v>1994897.59</v>
      </c>
      <c r="H43" s="2"/>
      <c r="I43" s="2"/>
    </row>
    <row r="44" spans="1:9" x14ac:dyDescent="0.2">
      <c r="A44" s="38">
        <v>8240</v>
      </c>
      <c r="B44" s="38" t="s">
        <v>88</v>
      </c>
      <c r="C44" s="43">
        <v>0</v>
      </c>
      <c r="D44" s="43">
        <v>15777913.85</v>
      </c>
      <c r="E44" s="43">
        <v>14890632.9</v>
      </c>
      <c r="F44" s="43">
        <v>887280.95</v>
      </c>
      <c r="G44" s="131" t="s">
        <v>657</v>
      </c>
      <c r="H44" s="2"/>
    </row>
    <row r="45" spans="1:9" x14ac:dyDescent="0.2">
      <c r="A45" s="38">
        <v>8250</v>
      </c>
      <c r="B45" s="38" t="s">
        <v>87</v>
      </c>
      <c r="C45" s="43">
        <v>0</v>
      </c>
      <c r="D45" s="43">
        <v>14890632.9</v>
      </c>
      <c r="E45" s="43">
        <v>14879017.5</v>
      </c>
      <c r="F45" s="43">
        <v>11615.4</v>
      </c>
      <c r="G45" s="131" t="s">
        <v>657</v>
      </c>
    </row>
    <row r="46" spans="1:9" x14ac:dyDescent="0.2">
      <c r="A46" s="38">
        <v>8260</v>
      </c>
      <c r="B46" s="38" t="s">
        <v>86</v>
      </c>
      <c r="C46" s="43">
        <v>0</v>
      </c>
      <c r="D46" s="43">
        <v>14879017.5</v>
      </c>
      <c r="E46" s="43">
        <v>14309682.66</v>
      </c>
      <c r="F46" s="43">
        <v>569334.84</v>
      </c>
      <c r="G46" s="131" t="s">
        <v>657</v>
      </c>
    </row>
    <row r="47" spans="1:9" x14ac:dyDescent="0.2">
      <c r="A47" s="38">
        <v>8270</v>
      </c>
      <c r="B47" s="38" t="s">
        <v>85</v>
      </c>
      <c r="C47" s="43">
        <v>0</v>
      </c>
      <c r="D47" s="43">
        <v>14313073.15</v>
      </c>
      <c r="E47" s="43">
        <v>3390.49</v>
      </c>
      <c r="F47" s="43">
        <v>14309682.66</v>
      </c>
      <c r="G47" s="131" t="s">
        <v>657</v>
      </c>
    </row>
    <row r="48" spans="1:9" x14ac:dyDescent="0.2">
      <c r="A48" s="103"/>
    </row>
    <row r="49" spans="1:2" x14ac:dyDescent="0.2">
      <c r="A49" s="103"/>
      <c r="B49" s="29" t="s">
        <v>649</v>
      </c>
    </row>
    <row r="52" spans="1:2" x14ac:dyDescent="0.2">
      <c r="B52" s="117" t="s">
        <v>654</v>
      </c>
    </row>
    <row r="53" spans="1:2" ht="22.5" x14ac:dyDescent="0.2">
      <c r="B53" s="117" t="s">
        <v>655</v>
      </c>
    </row>
    <row r="54" spans="1:2" x14ac:dyDescent="0.2">
      <c r="B54" s="115" t="s">
        <v>652</v>
      </c>
    </row>
    <row r="55" spans="1:2" ht="22.5" x14ac:dyDescent="0.2">
      <c r="B55" s="116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96" t="s">
        <v>50</v>
      </c>
      <c r="C1" s="97"/>
      <c r="D1" s="97"/>
      <c r="E1" s="9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4" t="s">
        <v>34</v>
      </c>
      <c r="B5" s="164"/>
      <c r="C5" s="164"/>
      <c r="D5" s="164"/>
      <c r="E5" s="16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0" t="s">
        <v>125</v>
      </c>
      <c r="B9" s="8"/>
      <c r="C9" s="8"/>
      <c r="D9" s="8"/>
    </row>
    <row r="10" spans="1:8" s="6" customFormat="1" ht="26.1" customHeight="1" x14ac:dyDescent="0.2">
      <c r="A10" s="92" t="s">
        <v>590</v>
      </c>
      <c r="B10" s="165" t="s">
        <v>36</v>
      </c>
      <c r="C10" s="165"/>
      <c r="D10" s="165"/>
      <c r="E10" s="165"/>
    </row>
    <row r="11" spans="1:8" s="6" customFormat="1" ht="12.95" customHeight="1" x14ac:dyDescent="0.2">
      <c r="A11" s="93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93" t="s">
        <v>592</v>
      </c>
      <c r="B12" s="165" t="s">
        <v>38</v>
      </c>
      <c r="C12" s="165"/>
      <c r="D12" s="165"/>
      <c r="E12" s="165"/>
    </row>
    <row r="13" spans="1:8" s="6" customFormat="1" ht="26.1" customHeight="1" x14ac:dyDescent="0.2">
      <c r="A13" s="93" t="s">
        <v>593</v>
      </c>
      <c r="B13" s="165" t="s">
        <v>39</v>
      </c>
      <c r="C13" s="165"/>
      <c r="D13" s="165"/>
      <c r="E13" s="16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92" t="s">
        <v>594</v>
      </c>
      <c r="B15" s="9" t="s">
        <v>40</v>
      </c>
    </row>
    <row r="16" spans="1:8" s="6" customFormat="1" ht="12.95" customHeight="1" x14ac:dyDescent="0.2">
      <c r="A16" s="93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0" t="s">
        <v>97</v>
      </c>
    </row>
    <row r="19" spans="1:4" s="6" customFormat="1" ht="12.95" customHeight="1" x14ac:dyDescent="0.2">
      <c r="A19" s="94" t="s">
        <v>587</v>
      </c>
    </row>
    <row r="20" spans="1:4" s="6" customFormat="1" ht="12.95" customHeight="1" x14ac:dyDescent="0.2">
      <c r="A20" s="94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00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2022-01-19T19:31:55Z</cp:lastPrinted>
  <dcterms:created xsi:type="dcterms:W3CDTF">2012-12-11T20:36:24Z</dcterms:created>
  <dcterms:modified xsi:type="dcterms:W3CDTF">2022-01-19T19:33:39Z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